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shik\Desktop\"/>
    </mc:Choice>
  </mc:AlternateContent>
  <xr:revisionPtr revIDLastSave="0" documentId="8_{DB058807-0B9D-463D-8AA6-F835AED19E0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申込書" sheetId="2" r:id="rId1"/>
    <sheet name="参加申込書（見本）" sheetId="1" r:id="rId2"/>
    <sheet name="データシート" sheetId="3" r:id="rId3"/>
  </sheets>
  <definedNames>
    <definedName name="_xlnm.Print_Area" localSheetId="0">参加申込書!$A$2:$Y$66</definedName>
    <definedName name="_xlnm.Print_Area" localSheetId="1">'参加申込書（見本）'!$A$1:$Y$63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3" l="1"/>
  <c r="P5" i="2"/>
  <c r="C8" i="2"/>
  <c r="C7" i="2"/>
  <c r="C5" i="2"/>
  <c r="P7" i="3"/>
  <c r="N7" i="3" s="1"/>
  <c r="R7" i="3" s="1"/>
  <c r="K7" i="3"/>
  <c r="I7" i="3" s="1"/>
  <c r="M7" i="3" s="1"/>
  <c r="R31" i="2"/>
  <c r="AA20" i="1"/>
  <c r="Q7" i="3" l="1"/>
  <c r="T7" i="3"/>
  <c r="S7" i="3"/>
  <c r="L7" i="3"/>
  <c r="E3" i="3"/>
  <c r="D3" i="3"/>
  <c r="C3" i="3"/>
  <c r="R20" i="1"/>
  <c r="R22" i="1"/>
  <c r="R24" i="1"/>
  <c r="AL3" i="3"/>
  <c r="AK3" i="3"/>
  <c r="AJ3" i="3"/>
  <c r="AH3" i="3"/>
  <c r="AE3" i="3"/>
  <c r="AB3" i="3"/>
  <c r="Y3" i="3"/>
  <c r="V3" i="3"/>
  <c r="P6" i="3"/>
  <c r="N6" i="3" s="1"/>
  <c r="P5" i="3"/>
  <c r="N5" i="3" s="1"/>
  <c r="P4" i="3"/>
  <c r="N4" i="3" s="1"/>
  <c r="P3" i="3"/>
  <c r="N3" i="3" s="1"/>
  <c r="B3" i="3"/>
  <c r="J7" i="3" s="1"/>
  <c r="K6" i="3"/>
  <c r="I6" i="3" s="1"/>
  <c r="K5" i="3"/>
  <c r="I5" i="3" s="1"/>
  <c r="K4" i="3"/>
  <c r="I4" i="3" s="1"/>
  <c r="K3" i="3"/>
  <c r="I3" i="3" s="1"/>
  <c r="H3" i="3"/>
  <c r="F3" i="3"/>
  <c r="R53" i="2"/>
  <c r="L61" i="1"/>
  <c r="A1" i="1"/>
  <c r="N55" i="2"/>
  <c r="Q55" i="2" s="1"/>
  <c r="N56" i="2"/>
  <c r="Q56" i="2" s="1"/>
  <c r="N57" i="2"/>
  <c r="Q57" i="2" s="1"/>
  <c r="N58" i="2"/>
  <c r="Q58" i="2" s="1"/>
  <c r="N59" i="2"/>
  <c r="Q59" i="2" s="1"/>
  <c r="N60" i="2"/>
  <c r="Q60" i="2" s="1"/>
  <c r="N61" i="2"/>
  <c r="Q61" i="2" s="1"/>
  <c r="R29" i="2"/>
  <c r="R27" i="2"/>
  <c r="R25" i="2"/>
  <c r="R48" i="1"/>
  <c r="D48" i="1"/>
  <c r="R26" i="1"/>
  <c r="N50" i="1"/>
  <c r="Q50" i="1" s="1"/>
  <c r="N51" i="1"/>
  <c r="Q51" i="1" s="1"/>
  <c r="N52" i="1"/>
  <c r="Q52" i="1" s="1"/>
  <c r="N53" i="1"/>
  <c r="Q53" i="1" s="1"/>
  <c r="N54" i="1"/>
  <c r="Q54" i="1" s="1"/>
  <c r="N55" i="1"/>
  <c r="Q55" i="1" s="1"/>
  <c r="N56" i="1"/>
  <c r="Q56" i="1" s="1"/>
  <c r="O7" i="3" l="1"/>
  <c r="U3" i="3"/>
  <c r="W3" i="3" s="1"/>
  <c r="X3" i="3"/>
  <c r="Z3" i="3" s="1"/>
  <c r="AG3" i="3"/>
  <c r="AI3" i="3" s="1"/>
  <c r="AA3" i="3"/>
  <c r="AC3" i="3" s="1"/>
  <c r="O3" i="3"/>
  <c r="AD3" i="3"/>
  <c r="AF3" i="3" s="1"/>
  <c r="P63" i="2"/>
  <c r="J5" i="3"/>
  <c r="M5" i="3"/>
  <c r="P58" i="1"/>
  <c r="D53" i="2"/>
  <c r="J3" i="3"/>
  <c r="L3" i="3"/>
  <c r="O5" i="3"/>
  <c r="R5" i="3"/>
  <c r="T5" i="3"/>
  <c r="S3" i="3"/>
  <c r="J4" i="3"/>
  <c r="L4" i="3"/>
  <c r="M4" i="3"/>
  <c r="Q6" i="3"/>
  <c r="R6" i="3"/>
  <c r="S6" i="3"/>
  <c r="O6" i="3"/>
  <c r="T6" i="3"/>
  <c r="Q3" i="3"/>
  <c r="T3" i="3"/>
  <c r="L5" i="3"/>
  <c r="J6" i="3"/>
  <c r="M6" i="3"/>
  <c r="L6" i="3"/>
  <c r="O4" i="3"/>
  <c r="R4" i="3"/>
  <c r="T4" i="3"/>
  <c r="Q4" i="3"/>
  <c r="S4" i="3"/>
  <c r="M3" i="3"/>
  <c r="S5" i="3"/>
  <c r="R3" i="3"/>
  <c r="Q5" i="3"/>
</calcChain>
</file>

<file path=xl/sharedStrings.xml><?xml version="1.0" encoding="utf-8"?>
<sst xmlns="http://schemas.openxmlformats.org/spreadsheetml/2006/main" count="679" uniqueCount="423">
  <si>
    <t>学校名</t>
    <rPh sb="0" eb="3">
      <t>ガッコウメイ</t>
    </rPh>
    <phoneticPr fontId="2"/>
  </si>
  <si>
    <t>高等学校</t>
    <rPh sb="0" eb="2">
      <t>コウトウ</t>
    </rPh>
    <rPh sb="2" eb="4">
      <t>ガッコウ</t>
    </rPh>
    <phoneticPr fontId="2"/>
  </si>
  <si>
    <t>電話番号</t>
    <rPh sb="0" eb="2">
      <t>デンワ</t>
    </rPh>
    <rPh sb="2" eb="4">
      <t>バンゴウ</t>
    </rPh>
    <phoneticPr fontId="2"/>
  </si>
  <si>
    <t>住所</t>
    <rPh sb="0" eb="2">
      <t>ジュウショ</t>
    </rPh>
    <phoneticPr fontId="2"/>
  </si>
  <si>
    <t>顧問氏名</t>
    <rPh sb="0" eb="2">
      <t>コモン</t>
    </rPh>
    <rPh sb="2" eb="4">
      <t>シメイ</t>
    </rPh>
    <phoneticPr fontId="2"/>
  </si>
  <si>
    <t>アナウンス部門</t>
    <rPh sb="5" eb="7">
      <t>ブモン</t>
    </rPh>
    <phoneticPr fontId="2"/>
  </si>
  <si>
    <t>朗読部門</t>
    <rPh sb="0" eb="2">
      <t>ロウドク</t>
    </rPh>
    <rPh sb="2" eb="4">
      <t>ブモン</t>
    </rPh>
    <phoneticPr fontId="2"/>
  </si>
  <si>
    <t>ラジオドキュメント部門</t>
    <rPh sb="9" eb="11">
      <t>ブモン</t>
    </rPh>
    <phoneticPr fontId="2"/>
  </si>
  <si>
    <t>テレビドキュメント部門</t>
    <rPh sb="9" eb="11">
      <t>ブモン</t>
    </rPh>
    <phoneticPr fontId="2"/>
  </si>
  <si>
    <t>創作テレビドラマ部門</t>
    <rPh sb="0" eb="2">
      <t>ソウサク</t>
    </rPh>
    <rPh sb="8" eb="10">
      <t>ブモン</t>
    </rPh>
    <phoneticPr fontId="2"/>
  </si>
  <si>
    <t>創作ラジオドラマ部門</t>
    <rPh sb="0" eb="2">
      <t>ソウサク</t>
    </rPh>
    <rPh sb="8" eb="10">
      <t>ブモン</t>
    </rPh>
    <phoneticPr fontId="2"/>
  </si>
  <si>
    <t>研究発表部門</t>
    <rPh sb="0" eb="2">
      <t>ケンキュウ</t>
    </rPh>
    <rPh sb="2" eb="4">
      <t>ハッピョウ</t>
    </rPh>
    <rPh sb="4" eb="6">
      <t>ブモン</t>
    </rPh>
    <phoneticPr fontId="2"/>
  </si>
  <si>
    <t>生徒氏名</t>
    <rPh sb="0" eb="2">
      <t>セイト</t>
    </rPh>
    <rPh sb="2" eb="4">
      <t>シメイ</t>
    </rPh>
    <phoneticPr fontId="2"/>
  </si>
  <si>
    <t>作品名</t>
    <rPh sb="0" eb="3">
      <t>サクヒンメイ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</si>
  <si>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</si>
  <si>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</si>
  <si>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</si>
  <si>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ただし、石狩地区大会参加料として、上記正に領収いたしました。</t>
    <rPh sb="4" eb="6">
      <t>イシカリ</t>
    </rPh>
    <rPh sb="6" eb="8">
      <t>チク</t>
    </rPh>
    <rPh sb="8" eb="10">
      <t>タイカイ</t>
    </rPh>
    <rPh sb="10" eb="13">
      <t>サンカリョウ</t>
    </rPh>
    <rPh sb="17" eb="19">
      <t>ジョウキ</t>
    </rPh>
    <rPh sb="19" eb="20">
      <t>マサ</t>
    </rPh>
    <rPh sb="21" eb="23">
      <t>リョウシュウ</t>
    </rPh>
    <phoneticPr fontId="2"/>
  </si>
  <si>
    <t>高文連石狩支部放送専門部事務局</t>
    <rPh sb="0" eb="2">
      <t>コウブン</t>
    </rPh>
    <rPh sb="2" eb="3">
      <t>レン</t>
    </rPh>
    <rPh sb="3" eb="5">
      <t>イシカリ</t>
    </rPh>
    <rPh sb="5" eb="7">
      <t>シブ</t>
    </rPh>
    <rPh sb="7" eb="9">
      <t>ホウソウ</t>
    </rPh>
    <rPh sb="9" eb="11">
      <t>センモン</t>
    </rPh>
    <rPh sb="11" eb="12">
      <t>ブ</t>
    </rPh>
    <rPh sb="12" eb="15">
      <t>ジムキョク</t>
    </rPh>
    <phoneticPr fontId="2"/>
  </si>
  <si>
    <t>石狩地区大会　参加申込書</t>
    <rPh sb="0" eb="2">
      <t>イシカリ</t>
    </rPh>
    <rPh sb="2" eb="4">
      <t>チク</t>
    </rPh>
    <rPh sb="4" eb="6">
      <t>タイカイ</t>
    </rPh>
    <rPh sb="7" eb="9">
      <t>サンカ</t>
    </rPh>
    <rPh sb="9" eb="12">
      <t>モウシコミショ</t>
    </rPh>
    <phoneticPr fontId="2"/>
  </si>
  <si>
    <t>作品</t>
    <rPh sb="0" eb="2">
      <t>サクヒン</t>
    </rPh>
    <phoneticPr fontId="2"/>
  </si>
  <si>
    <t>校長名</t>
    <rPh sb="0" eb="2">
      <t>コウチョウ</t>
    </rPh>
    <rPh sb="2" eb="3">
      <t>メイ</t>
    </rPh>
    <phoneticPr fontId="2"/>
  </si>
  <si>
    <t>顧問名</t>
    <rPh sb="0" eb="2">
      <t>コモン</t>
    </rPh>
    <rPh sb="2" eb="3">
      <t>メイ</t>
    </rPh>
    <phoneticPr fontId="2"/>
  </si>
  <si>
    <t>学年</t>
    <rPh sb="0" eb="2">
      <t>ガクネン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</si>
  <si>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</si>
  <si>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</si>
  <si>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</si>
  <si>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</si>
  <si>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大会当日来場予定人数</t>
    <rPh sb="0" eb="2">
      <t>タイカイ</t>
    </rPh>
    <rPh sb="2" eb="4">
      <t>トウジツ</t>
    </rPh>
    <rPh sb="4" eb="6">
      <t>ライジョウ</t>
    </rPh>
    <rPh sb="6" eb="8">
      <t>ヨテイ</t>
    </rPh>
    <rPh sb="8" eb="10">
      <t>ニンズウ</t>
    </rPh>
    <phoneticPr fontId="2"/>
  </si>
  <si>
    <t>１日目</t>
    <rPh sb="1" eb="3">
      <t>ニチメ</t>
    </rPh>
    <phoneticPr fontId="2"/>
  </si>
  <si>
    <t>２日目</t>
    <rPh sb="1" eb="3">
      <t>ニチメ</t>
    </rPh>
    <phoneticPr fontId="2"/>
  </si>
  <si>
    <t>←自動ではいるはずです</t>
    <rPh sb="1" eb="3">
      <t>ジドウ</t>
    </rPh>
    <phoneticPr fontId="2"/>
  </si>
  <si>
    <t>印</t>
    <rPh sb="0" eb="1">
      <t>シルシ</t>
    </rPh>
    <phoneticPr fontId="2"/>
  </si>
  <si>
    <t>ふりがな</t>
    <phoneticPr fontId="2"/>
  </si>
  <si>
    <t>ふりがな</t>
    <phoneticPr fontId="2"/>
  </si>
  <si>
    <t>Ｎｏ</t>
    <phoneticPr fontId="2"/>
  </si>
  <si>
    <t>ふりがな</t>
    <phoneticPr fontId="2"/>
  </si>
  <si>
    <t>発表名</t>
    <rPh sb="0" eb="2">
      <t>ハッピョウ</t>
    </rPh>
    <rPh sb="2" eb="3">
      <t>メイ</t>
    </rPh>
    <phoneticPr fontId="2"/>
  </si>
  <si>
    <t>領収証</t>
    <rPh sb="0" eb="3">
      <t>リョウシュウショウ</t>
    </rPh>
    <phoneticPr fontId="2"/>
  </si>
  <si>
    <t>×</t>
    <phoneticPr fontId="2"/>
  </si>
  <si>
    <t>＝</t>
    <phoneticPr fontId="2"/>
  </si>
  <si>
    <t>作品番号</t>
    <rPh sb="0" eb="2">
      <t>サクヒン</t>
    </rPh>
    <rPh sb="2" eb="4">
      <t>バンゴウ</t>
    </rPh>
    <phoneticPr fontId="2"/>
  </si>
  <si>
    <t>〒</t>
    <phoneticPr fontId="2"/>
  </si>
  <si>
    <t>←生徒と顧問の合計数を半角で入力してください</t>
    <rPh sb="11" eb="13">
      <t>ハンカク</t>
    </rPh>
    <phoneticPr fontId="2"/>
  </si>
  <si>
    <t>011-386-3111</t>
    <phoneticPr fontId="2"/>
  </si>
  <si>
    <t>北海道札幌</t>
    <rPh sb="0" eb="3">
      <t>ホッカイドウ</t>
    </rPh>
    <rPh sb="3" eb="5">
      <t>サッポロ</t>
    </rPh>
    <phoneticPr fontId="2"/>
  </si>
  <si>
    <t>札幌市北区北６０条西４０丁目１－１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2" eb="14">
      <t>チョウメ</t>
    </rPh>
    <phoneticPr fontId="2"/>
  </si>
  <si>
    <t>山田　太郎</t>
    <rPh sb="0" eb="2">
      <t>ヤマダ</t>
    </rPh>
    <rPh sb="3" eb="5">
      <t>タロウ</t>
    </rPh>
    <phoneticPr fontId="2"/>
  </si>
  <si>
    <t>おひろのほうそうかいぞうけいかく</t>
    <phoneticPr fontId="2"/>
  </si>
  <si>
    <t>お昼の放送改良計画</t>
    <rPh sb="1" eb="2">
      <t>ヒル</t>
    </rPh>
    <rPh sb="3" eb="5">
      <t>ホウソウ</t>
    </rPh>
    <rPh sb="5" eb="7">
      <t>カイリョウ</t>
    </rPh>
    <rPh sb="7" eb="9">
      <t>ケイカク</t>
    </rPh>
    <phoneticPr fontId="2"/>
  </si>
  <si>
    <t>あこがれの夢舞台へ</t>
    <rPh sb="5" eb="8">
      <t>ユメブタイ</t>
    </rPh>
    <phoneticPr fontId="2"/>
  </si>
  <si>
    <t>さとう　みさと</t>
    <phoneticPr fontId="2"/>
  </si>
  <si>
    <t>佐藤　美里</t>
    <rPh sb="0" eb="2">
      <t>サトウ</t>
    </rPh>
    <rPh sb="3" eb="5">
      <t>ミサト</t>
    </rPh>
    <phoneticPr fontId="2"/>
  </si>
  <si>
    <t>斎藤　花子</t>
    <rPh sb="0" eb="2">
      <t>サイトウ</t>
    </rPh>
    <rPh sb="3" eb="5">
      <t>ハナコ</t>
    </rPh>
    <phoneticPr fontId="2"/>
  </si>
  <si>
    <t>さいとう　はなこ</t>
    <phoneticPr fontId="2"/>
  </si>
  <si>
    <t>鈴木　一郎</t>
    <rPh sb="0" eb="2">
      <t>スズキ</t>
    </rPh>
    <rPh sb="3" eb="5">
      <t>イチロウ</t>
    </rPh>
    <phoneticPr fontId="2"/>
  </si>
  <si>
    <t>ＸＸＸ－ＸＸＸＸ</t>
    <phoneticPr fontId="2"/>
  </si>
  <si>
    <t>石狩地区大会　参加申込書（見本）</t>
    <rPh sb="0" eb="2">
      <t>イシカリ</t>
    </rPh>
    <rPh sb="2" eb="4">
      <t>チク</t>
    </rPh>
    <rPh sb="4" eb="6">
      <t>タイカイ</t>
    </rPh>
    <rPh sb="7" eb="9">
      <t>サンカ</t>
    </rPh>
    <rPh sb="9" eb="12">
      <t>モウシコミショ</t>
    </rPh>
    <rPh sb="13" eb="15">
      <t>ミホン</t>
    </rPh>
    <phoneticPr fontId="2"/>
  </si>
  <si>
    <t>学校情報</t>
    <rPh sb="0" eb="2">
      <t>ガッコウ</t>
    </rPh>
    <rPh sb="2" eb="4">
      <t>ジョウホウ</t>
    </rPh>
    <phoneticPr fontId="2"/>
  </si>
  <si>
    <t>アナウンス</t>
    <phoneticPr fontId="2"/>
  </si>
  <si>
    <t>朗読</t>
    <rPh sb="0" eb="2">
      <t>ロウドク</t>
    </rPh>
    <phoneticPr fontId="2"/>
  </si>
  <si>
    <t>№</t>
    <phoneticPr fontId="2"/>
  </si>
  <si>
    <t>番号</t>
    <rPh sb="0" eb="2">
      <t>バンゴウ</t>
    </rPh>
    <phoneticPr fontId="2"/>
  </si>
  <si>
    <t>学校名</t>
    <rPh sb="0" eb="2">
      <t>ガッコウ</t>
    </rPh>
    <rPh sb="2" eb="3">
      <t>メイ</t>
    </rPh>
    <phoneticPr fontId="2"/>
  </si>
  <si>
    <t>郵便番号</t>
    <rPh sb="0" eb="4">
      <t>ユウビンバンゴウ</t>
    </rPh>
    <phoneticPr fontId="2"/>
  </si>
  <si>
    <t>顧問</t>
    <rPh sb="0" eb="2">
      <t>コモン</t>
    </rPh>
    <phoneticPr fontId="2"/>
  </si>
  <si>
    <t>順</t>
    <rPh sb="0" eb="1">
      <t>ジュン</t>
    </rPh>
    <phoneticPr fontId="2"/>
  </si>
  <si>
    <t>学校番号</t>
    <rPh sb="0" eb="2">
      <t>ガッコウ</t>
    </rPh>
    <rPh sb="2" eb="4">
      <t>バンゴウ</t>
    </rPh>
    <phoneticPr fontId="2"/>
  </si>
  <si>
    <t>生徒名</t>
    <rPh sb="0" eb="2">
      <t>セイト</t>
    </rPh>
    <rPh sb="2" eb="3">
      <t>メイ</t>
    </rPh>
    <phoneticPr fontId="2"/>
  </si>
  <si>
    <t>ふりがな</t>
    <phoneticPr fontId="2"/>
  </si>
  <si>
    <t>作品名</t>
    <rPh sb="0" eb="2">
      <t>サクヒン</t>
    </rPh>
    <rPh sb="2" eb="3">
      <t>メイ</t>
    </rPh>
    <phoneticPr fontId="2"/>
  </si>
  <si>
    <t>作品ふりがな</t>
    <rPh sb="0" eb="2">
      <t>サクヒン</t>
    </rPh>
    <phoneticPr fontId="2"/>
  </si>
  <si>
    <t>1日目</t>
    <rPh sb="1" eb="2">
      <t>ニチ</t>
    </rPh>
    <rPh sb="2" eb="3">
      <t>メ</t>
    </rPh>
    <phoneticPr fontId="2"/>
  </si>
  <si>
    <t>2日目</t>
    <rPh sb="1" eb="2">
      <t>ニチ</t>
    </rPh>
    <rPh sb="2" eb="3">
      <t>メ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</si>
  <si>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</si>
  <si>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</si>
  <si>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</si>
  <si>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←日付は必要に応じて使用してください。</t>
    <rPh sb="1" eb="3">
      <t>ヒヅケ</t>
    </rPh>
    <rPh sb="4" eb="6">
      <t>ヒツヨウ</t>
    </rPh>
    <rPh sb="7" eb="8">
      <t>オウ</t>
    </rPh>
    <rPh sb="10" eb="12">
      <t>シヨウ</t>
    </rPh>
    <phoneticPr fontId="2"/>
  </si>
  <si>
    <t>←ここに、左下の表から学校番号を入れてください。</t>
    <rPh sb="5" eb="6">
      <t>ヒダリ</t>
    </rPh>
    <rPh sb="6" eb="7">
      <t>シタ</t>
    </rPh>
    <rPh sb="8" eb="9">
      <t>ヒョウ</t>
    </rPh>
    <rPh sb="11" eb="13">
      <t>ガッコウ</t>
    </rPh>
    <rPh sb="13" eb="15">
      <t>バンゴウ</t>
    </rPh>
    <rPh sb="16" eb="17">
      <t>イ</t>
    </rPh>
    <phoneticPr fontId="2"/>
  </si>
  <si>
    <r>
      <t>※　姓と名の間は</t>
    </r>
    <r>
      <rPr>
        <b/>
        <sz val="12"/>
        <color indexed="10"/>
        <rFont val="ＭＳ Ｐゴシック"/>
        <family val="3"/>
        <charset val="128"/>
      </rPr>
      <t>全角でひとマス空けて</t>
    </r>
    <r>
      <rPr>
        <b/>
        <sz val="12"/>
        <rFont val="ＭＳ Ｐゴシック"/>
        <family val="3"/>
        <charset val="128"/>
      </rPr>
      <t>お書きください</t>
    </r>
    <rPh sb="8" eb="10">
      <t>ゼンカク</t>
    </rPh>
    <rPh sb="15" eb="16">
      <t>ア</t>
    </rPh>
    <phoneticPr fontId="2"/>
  </si>
  <si>
    <r>
      <t>※　学年は</t>
    </r>
    <r>
      <rPr>
        <b/>
        <sz val="12"/>
        <color indexed="10"/>
        <rFont val="ＭＳ Ｐゴシック"/>
        <family val="3"/>
        <charset val="128"/>
      </rPr>
      <t>半角</t>
    </r>
    <r>
      <rPr>
        <b/>
        <sz val="12"/>
        <rFont val="ＭＳ Ｐゴシック"/>
        <family val="3"/>
        <charset val="128"/>
      </rPr>
      <t>で入力してください</t>
    </r>
    <rPh sb="2" eb="4">
      <t>ガクネン</t>
    </rPh>
    <rPh sb="5" eb="7">
      <t>ハンカク</t>
    </rPh>
    <rPh sb="8" eb="10">
      <t>ニュウリョク</t>
    </rPh>
    <phoneticPr fontId="2"/>
  </si>
  <si>
    <t>札幌東</t>
  </si>
  <si>
    <t>札幌西</t>
  </si>
  <si>
    <t>札幌南</t>
  </si>
  <si>
    <t>札幌北</t>
  </si>
  <si>
    <t>札幌月寒</t>
  </si>
  <si>
    <t>札幌啓成</t>
  </si>
  <si>
    <t>札幌手稲</t>
  </si>
  <si>
    <t>札幌丘珠</t>
  </si>
  <si>
    <t>札幌東陵</t>
  </si>
  <si>
    <t>札幌西陵</t>
  </si>
  <si>
    <t>札幌南陵</t>
  </si>
  <si>
    <t>札幌北陵</t>
  </si>
  <si>
    <t>札幌白石</t>
  </si>
  <si>
    <t>札幌真栄</t>
  </si>
  <si>
    <t>札幌厚別</t>
  </si>
  <si>
    <t>札幌あすかぜ</t>
  </si>
  <si>
    <t>札幌東豊</t>
  </si>
  <si>
    <t>札幌稲雲</t>
  </si>
  <si>
    <t>札幌平岡</t>
  </si>
  <si>
    <t>札幌白陵</t>
  </si>
  <si>
    <t>札幌工業</t>
  </si>
  <si>
    <t>札幌琴似工業</t>
  </si>
  <si>
    <t>札幌東商業</t>
  </si>
  <si>
    <t>札幌国際情報</t>
  </si>
  <si>
    <t>江別</t>
  </si>
  <si>
    <t>野幌</t>
  </si>
  <si>
    <t>大麻</t>
  </si>
  <si>
    <t>千歳</t>
  </si>
  <si>
    <t>千歳北陽</t>
  </si>
  <si>
    <t>恵庭南</t>
  </si>
  <si>
    <t>恵庭北</t>
  </si>
  <si>
    <t>北広島</t>
  </si>
  <si>
    <t>北広島西</t>
  </si>
  <si>
    <t>石狩翔陽</t>
  </si>
  <si>
    <t>石狩南</t>
  </si>
  <si>
    <t>当別</t>
  </si>
  <si>
    <t>札幌旭丘</t>
  </si>
  <si>
    <t>札幌藻岩</t>
  </si>
  <si>
    <t>札幌清田</t>
  </si>
  <si>
    <t>札幌新川</t>
  </si>
  <si>
    <t>札幌平岸</t>
  </si>
  <si>
    <t>札幌啓北商業</t>
  </si>
  <si>
    <t>北海</t>
  </si>
  <si>
    <t>札幌光星</t>
  </si>
  <si>
    <t>札幌第一</t>
  </si>
  <si>
    <t>札幌創成</t>
  </si>
  <si>
    <t>北星女子</t>
  </si>
  <si>
    <t>札幌大谷</t>
  </si>
  <si>
    <t>札幌静修</t>
  </si>
  <si>
    <t>札幌北斗</t>
  </si>
  <si>
    <t>札幌山の手</t>
  </si>
  <si>
    <t>札幌新陽</t>
  </si>
  <si>
    <t>札幌龍谷学園</t>
  </si>
  <si>
    <t>北海学園札幌</t>
  </si>
  <si>
    <t>立命館慶祥</t>
  </si>
  <si>
    <t>札幌日大</t>
  </si>
  <si>
    <t>北嶺</t>
  </si>
  <si>
    <t>藤女子</t>
    <rPh sb="0" eb="1">
      <t>フジ</t>
    </rPh>
    <rPh sb="1" eb="3">
      <t>ジョシ</t>
    </rPh>
    <phoneticPr fontId="2"/>
  </si>
  <si>
    <t>有朋（単位）</t>
  </si>
  <si>
    <t>有朋（通信）</t>
  </si>
  <si>
    <t>札幌琴似工業（定）</t>
  </si>
  <si>
    <t>千歳（定）</t>
    <rPh sb="0" eb="2">
      <t>チトセ</t>
    </rPh>
    <rPh sb="3" eb="4">
      <t>テイ</t>
    </rPh>
    <phoneticPr fontId="2"/>
  </si>
  <si>
    <t>札幌北（定）</t>
    <rPh sb="0" eb="2">
      <t>サッポロ</t>
    </rPh>
    <rPh sb="2" eb="3">
      <t>キタ</t>
    </rPh>
    <rPh sb="4" eb="5">
      <t>テイ</t>
    </rPh>
    <phoneticPr fontId="2"/>
  </si>
  <si>
    <t>池上学院</t>
    <rPh sb="0" eb="2">
      <t>イケガミ</t>
    </rPh>
    <rPh sb="2" eb="4">
      <t>ガクイン</t>
    </rPh>
    <phoneticPr fontId="2"/>
  </si>
  <si>
    <t>003-0809</t>
  </si>
  <si>
    <t>011-811-1919</t>
  </si>
  <si>
    <t>064-8624</t>
  </si>
  <si>
    <t>011-611-4401</t>
  </si>
  <si>
    <t>064-8611</t>
  </si>
  <si>
    <t>011-521-2314</t>
  </si>
  <si>
    <t>011-0025</t>
  </si>
  <si>
    <t>札幌市北区北25条西11丁目</t>
  </si>
  <si>
    <t>011-736-3191</t>
  </si>
  <si>
    <t>062-0051</t>
  </si>
  <si>
    <t>011-851-3111</t>
  </si>
  <si>
    <t>004-0004</t>
  </si>
  <si>
    <t>札幌市厚別区厚別東4条8丁目6番1号</t>
  </si>
  <si>
    <t>011-898-2311</t>
  </si>
  <si>
    <t>006-0829</t>
  </si>
  <si>
    <t>札幌市手稲区手稲前田497番地2</t>
  </si>
  <si>
    <t>007-0881</t>
  </si>
  <si>
    <t>011-782-2911</t>
  </si>
  <si>
    <t>011-791-5055</t>
  </si>
  <si>
    <t>063-0023</t>
  </si>
  <si>
    <t>011-663-7121</t>
  </si>
  <si>
    <t>061-2292</t>
  </si>
  <si>
    <t>011-591-2101</t>
  </si>
  <si>
    <t>002-0857</t>
  </si>
  <si>
    <t>011-772-3051</t>
  </si>
  <si>
    <t>003-0859</t>
  </si>
  <si>
    <t>011-872-2071</t>
  </si>
  <si>
    <t>004-0839</t>
  </si>
  <si>
    <t>011-883-0465</t>
  </si>
  <si>
    <t>004-0069</t>
  </si>
  <si>
    <t>011-892-7661</t>
  </si>
  <si>
    <t>006-0860</t>
  </si>
  <si>
    <t>011-694-5033</t>
  </si>
  <si>
    <t>011-791-4171</t>
  </si>
  <si>
    <t>006-0026</t>
  </si>
  <si>
    <t>011-684-0034</t>
  </si>
  <si>
    <t>002-8053</t>
  </si>
  <si>
    <t>011-771-2004</t>
  </si>
  <si>
    <t>011-882-8122</t>
  </si>
  <si>
    <t>札幌市白石区東米里2062番地の10</t>
    <rPh sb="0" eb="3">
      <t>サッポロシ</t>
    </rPh>
    <rPh sb="3" eb="6">
      <t>シロイシク</t>
    </rPh>
    <rPh sb="6" eb="7">
      <t>ヒガシ</t>
    </rPh>
    <rPh sb="7" eb="9">
      <t>ヨネサト</t>
    </rPh>
    <rPh sb="13" eb="15">
      <t>バンチ</t>
    </rPh>
    <phoneticPr fontId="2"/>
  </si>
  <si>
    <t>063-0833</t>
  </si>
  <si>
    <t>011-661-3251</t>
  </si>
  <si>
    <t>004-0053</t>
  </si>
  <si>
    <t>011-891-2311</t>
  </si>
  <si>
    <t>011-765-2021</t>
  </si>
  <si>
    <t>067-8564</t>
  </si>
  <si>
    <t>011-382-2173</t>
  </si>
  <si>
    <t>江別市元野幌740番地</t>
    <rPh sb="0" eb="3">
      <t>エベツシ</t>
    </rPh>
    <rPh sb="3" eb="4">
      <t>モト</t>
    </rPh>
    <rPh sb="4" eb="6">
      <t>ノッポロ</t>
    </rPh>
    <rPh sb="9" eb="11">
      <t>バンチ</t>
    </rPh>
    <phoneticPr fontId="2"/>
  </si>
  <si>
    <t>江別市大麻ひかり町2番地</t>
    <rPh sb="0" eb="3">
      <t>エベツシ</t>
    </rPh>
    <rPh sb="3" eb="4">
      <t>ダイ</t>
    </rPh>
    <rPh sb="4" eb="5">
      <t>アサ</t>
    </rPh>
    <rPh sb="8" eb="9">
      <t>マチ</t>
    </rPh>
    <rPh sb="10" eb="12">
      <t>バンチ</t>
    </rPh>
    <phoneticPr fontId="2"/>
  </si>
  <si>
    <t>066-8501</t>
  </si>
  <si>
    <t>千歳市北栄1丁目4番1号</t>
  </si>
  <si>
    <t>0123-23-9145</t>
  </si>
  <si>
    <t>千歳市北陽2丁目10番53号</t>
    <rPh sb="0" eb="3">
      <t>チトセシ</t>
    </rPh>
    <rPh sb="3" eb="4">
      <t>ホク</t>
    </rPh>
    <rPh sb="4" eb="5">
      <t>ヨウ</t>
    </rPh>
    <rPh sb="6" eb="8">
      <t>チョウメ</t>
    </rPh>
    <rPh sb="10" eb="11">
      <t>バン</t>
    </rPh>
    <rPh sb="13" eb="14">
      <t>ゴウ</t>
    </rPh>
    <phoneticPr fontId="2"/>
  </si>
  <si>
    <t>恵庭市白樺町4丁目1番1号</t>
    <rPh sb="0" eb="3">
      <t>エニワシ</t>
    </rPh>
    <rPh sb="3" eb="5">
      <t>シラカバ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</si>
  <si>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061-1375</t>
  </si>
  <si>
    <t>0123-36-8111</t>
  </si>
  <si>
    <t>061-1112</t>
  </si>
  <si>
    <t>061-1105</t>
  </si>
  <si>
    <t>北広島市西の里東3丁目3番地3</t>
  </si>
  <si>
    <t>011-375-2771</t>
  </si>
  <si>
    <t>061-3248</t>
  </si>
  <si>
    <t>0133-74-5771</t>
  </si>
  <si>
    <t>061-3208</t>
  </si>
  <si>
    <t>0133-73-4181</t>
  </si>
  <si>
    <t>061-0296</t>
  </si>
  <si>
    <t>0133-23-2444</t>
  </si>
  <si>
    <t>札幌市中央区旭ヶ丘6丁目5番18号</t>
  </si>
  <si>
    <t>011-561-1221</t>
  </si>
  <si>
    <t>065-8558</t>
  </si>
  <si>
    <t>005-0803</t>
  </si>
  <si>
    <t>011-571-7811</t>
  </si>
  <si>
    <t>011-882-1811</t>
  </si>
  <si>
    <t xml:space="preserve">001-0925 </t>
  </si>
  <si>
    <t>011-761-6111</t>
  </si>
  <si>
    <t>062-0935</t>
  </si>
  <si>
    <t>011-812-2010</t>
  </si>
  <si>
    <t>札幌市南区石山1条2丁目15番1号</t>
    <rPh sb="0" eb="3">
      <t>サッポロシ</t>
    </rPh>
    <rPh sb="3" eb="5">
      <t>ミナミク</t>
    </rPh>
    <rPh sb="5" eb="7">
      <t>イシヤマ</t>
    </rPh>
    <rPh sb="8" eb="9">
      <t>ジョウ</t>
    </rPh>
    <rPh sb="10" eb="12">
      <t>チョウメ</t>
    </rPh>
    <rPh sb="14" eb="15">
      <t>バン</t>
    </rPh>
    <rPh sb="16" eb="17">
      <t>ゴウ</t>
    </rPh>
    <phoneticPr fontId="2"/>
  </si>
  <si>
    <t>011-841-1161</t>
  </si>
  <si>
    <t>065-0013</t>
  </si>
  <si>
    <t>札幌市東区北13条東9丁目1-1</t>
  </si>
  <si>
    <t>011-711-7161</t>
  </si>
  <si>
    <t>札幌市厚別区厚別町下野幌38番地</t>
    <rPh sb="0" eb="3">
      <t>サッポロシ</t>
    </rPh>
    <rPh sb="3" eb="6">
      <t>アツベツク</t>
    </rPh>
    <rPh sb="6" eb="8">
      <t>アツベツ</t>
    </rPh>
    <rPh sb="8" eb="9">
      <t>マチ</t>
    </rPh>
    <rPh sb="9" eb="10">
      <t>シモ</t>
    </rPh>
    <rPh sb="10" eb="12">
      <t>ノッポロ</t>
    </rPh>
    <rPh sb="14" eb="16">
      <t>バンチ</t>
    </rPh>
    <phoneticPr fontId="2"/>
  </si>
  <si>
    <t>062-0021</t>
  </si>
  <si>
    <t>011-851-9361</t>
  </si>
  <si>
    <t>札幌市北区北29条西2丁目1-1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2"/>
  </si>
  <si>
    <t>005-8602</t>
  </si>
  <si>
    <t>011-571-5175</t>
  </si>
  <si>
    <t>札幌市中央区南4条西17丁目2-2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2" eb="14">
      <t>チョウメ</t>
    </rPh>
    <phoneticPr fontId="2"/>
  </si>
  <si>
    <t>札幌市東区北16条東9丁目1-1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rPh sb="11" eb="13">
      <t>チョウメ</t>
    </rPh>
    <phoneticPr fontId="2"/>
  </si>
  <si>
    <t>064-0916</t>
  </si>
  <si>
    <t>札幌市中央区南16条西6丁目2-1</t>
  </si>
  <si>
    <t>011-521-0234</t>
  </si>
  <si>
    <t>札幌市東区北15条東2丁目1-10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rPh sb="11" eb="13">
      <t>チョウメ</t>
    </rPh>
    <phoneticPr fontId="2"/>
  </si>
  <si>
    <t>札幌市西区山の手2条8丁目5-12</t>
    <rPh sb="0" eb="3">
      <t>サッポロシ</t>
    </rPh>
    <rPh sb="3" eb="5">
      <t>ニシク</t>
    </rPh>
    <rPh sb="5" eb="6">
      <t>ヤマ</t>
    </rPh>
    <rPh sb="7" eb="8">
      <t>テ</t>
    </rPh>
    <rPh sb="9" eb="10">
      <t>ジョウ</t>
    </rPh>
    <rPh sb="11" eb="13">
      <t>チョウメ</t>
    </rPh>
    <phoneticPr fontId="2"/>
  </si>
  <si>
    <t>005-0005</t>
  </si>
  <si>
    <t>011-821-6161</t>
  </si>
  <si>
    <t>011-631-4386</t>
  </si>
  <si>
    <t>札幌市中央区宮の森2条16丁目10-1</t>
    <rPh sb="0" eb="3">
      <t>サッポロシ</t>
    </rPh>
    <rPh sb="3" eb="6">
      <t>チュウオウク</t>
    </rPh>
    <rPh sb="6" eb="7">
      <t>ミヤ</t>
    </rPh>
    <rPh sb="8" eb="9">
      <t>モリ</t>
    </rPh>
    <rPh sb="10" eb="11">
      <t>ジョウ</t>
    </rPh>
    <rPh sb="13" eb="15">
      <t>チョウメ</t>
    </rPh>
    <phoneticPr fontId="2"/>
  </si>
  <si>
    <t>札幌市豊平区旭町4丁目1-42</t>
    <rPh sb="0" eb="3">
      <t>サッポロシ</t>
    </rPh>
    <rPh sb="3" eb="6">
      <t>トヨヒラク</t>
    </rPh>
    <rPh sb="6" eb="8">
      <t>アサヒマチ</t>
    </rPh>
    <rPh sb="9" eb="11">
      <t>チョウメ</t>
    </rPh>
    <phoneticPr fontId="2"/>
  </si>
  <si>
    <t>069-0832</t>
  </si>
  <si>
    <t>011-381-8888</t>
  </si>
  <si>
    <t>061-1103</t>
  </si>
  <si>
    <t>北広島市虹ヶ丘5丁目7-1</t>
  </si>
  <si>
    <t>011-375-2611</t>
  </si>
  <si>
    <t>069-8533</t>
  </si>
  <si>
    <t>011-386-3111</t>
  </si>
  <si>
    <t>札幌市清田区真栄448-1</t>
    <rPh sb="0" eb="3">
      <t>サッポロシ</t>
    </rPh>
    <rPh sb="3" eb="6">
      <t>キヨタク</t>
    </rPh>
    <rPh sb="6" eb="7">
      <t>マ</t>
    </rPh>
    <rPh sb="7" eb="8">
      <t>エイ</t>
    </rPh>
    <phoneticPr fontId="2"/>
  </si>
  <si>
    <t>札幌市北区北16条西2丁目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2"/>
  </si>
  <si>
    <t>札幌市北区屯田9条7丁目</t>
    <rPh sb="0" eb="3">
      <t>サッポロシ</t>
    </rPh>
    <rPh sb="3" eb="5">
      <t>キタク</t>
    </rPh>
    <rPh sb="5" eb="7">
      <t>トンデン</t>
    </rPh>
    <rPh sb="8" eb="9">
      <t>ジョウ</t>
    </rPh>
    <rPh sb="10" eb="12">
      <t>チョウメ</t>
    </rPh>
    <phoneticPr fontId="2"/>
  </si>
  <si>
    <t>札幌市西区山の手5条8丁目1-38</t>
    <rPh sb="0" eb="3">
      <t>サッポロシ</t>
    </rPh>
    <rPh sb="3" eb="5">
      <t>ニシク</t>
    </rPh>
    <rPh sb="5" eb="6">
      <t>ヤマ</t>
    </rPh>
    <rPh sb="7" eb="8">
      <t>テ</t>
    </rPh>
    <rPh sb="9" eb="10">
      <t>ジョウ</t>
    </rPh>
    <rPh sb="11" eb="13">
      <t>チョウメ</t>
    </rPh>
    <phoneticPr fontId="2"/>
  </si>
  <si>
    <t>札幌市中央区北2条西11丁目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</si>
  <si>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札幌市豊平区豊平3条5丁目1-38</t>
    <rPh sb="0" eb="3">
      <t>サッポロシ</t>
    </rPh>
    <rPh sb="3" eb="6">
      <t>トヨヒラク</t>
    </rPh>
    <rPh sb="6" eb="8">
      <t>トヨヒラ</t>
    </rPh>
    <rPh sb="9" eb="10">
      <t>ジョウ</t>
    </rPh>
    <rPh sb="11" eb="13">
      <t>チョウメ</t>
    </rPh>
    <phoneticPr fontId="2"/>
  </si>
  <si>
    <t>田中　一郎</t>
    <rPh sb="0" eb="2">
      <t>タナカ</t>
    </rPh>
    <rPh sb="3" eb="5">
      <t>イチロウ</t>
    </rPh>
    <phoneticPr fontId="2"/>
  </si>
  <si>
    <t>たなか　いちろう</t>
    <phoneticPr fontId="2"/>
  </si>
  <si>
    <t>ラジオドキュメント</t>
    <phoneticPr fontId="2"/>
  </si>
  <si>
    <t>テレビドキュメント</t>
    <phoneticPr fontId="2"/>
  </si>
  <si>
    <t>ラジオドラマ</t>
    <phoneticPr fontId="2"/>
  </si>
  <si>
    <t>テレビドラマ</t>
    <phoneticPr fontId="2"/>
  </si>
  <si>
    <t>研究発表</t>
    <rPh sb="0" eb="2">
      <t>ケンキュウ</t>
    </rPh>
    <rPh sb="2" eb="4">
      <t>ハッピョウ</t>
    </rPh>
    <phoneticPr fontId="2"/>
  </si>
  <si>
    <t>うちの伝統</t>
    <rPh sb="3" eb="5">
      <t>デントウ</t>
    </rPh>
    <phoneticPr fontId="2"/>
  </si>
  <si>
    <t>うちのでんとう</t>
    <phoneticPr fontId="2"/>
  </si>
  <si>
    <t>あこがれのゆめぶたいへ</t>
    <phoneticPr fontId="2"/>
  </si>
  <si>
    <r>
      <t>※　姓と名の間は</t>
    </r>
    <r>
      <rPr>
        <b/>
        <sz val="12"/>
        <color indexed="10"/>
        <rFont val="ＭＳ Ｐゴシック"/>
        <family val="3"/>
        <charset val="128"/>
      </rPr>
      <t>全角で、</t>
    </r>
    <r>
      <rPr>
        <b/>
        <sz val="14"/>
        <color indexed="10"/>
        <rFont val="ＤＨＰ特太ゴシック体"/>
        <family val="3"/>
        <charset val="128"/>
      </rPr>
      <t>ひとマス空けて</t>
    </r>
    <r>
      <rPr>
        <b/>
        <sz val="12"/>
        <rFont val="ＭＳ Ｐゴシック"/>
        <family val="3"/>
        <charset val="128"/>
      </rPr>
      <t>お書きください</t>
    </r>
    <rPh sb="8" eb="10">
      <t>ゼンカク</t>
    </rPh>
    <rPh sb="16" eb="17">
      <t>ア</t>
    </rPh>
    <phoneticPr fontId="2"/>
  </si>
  <si>
    <t>植木　太郎</t>
    <rPh sb="0" eb="2">
      <t>ウエキ</t>
    </rPh>
    <rPh sb="3" eb="5">
      <t>タロウ</t>
    </rPh>
    <phoneticPr fontId="2"/>
  </si>
  <si>
    <t>うえき　たろう</t>
    <phoneticPr fontId="2"/>
  </si>
  <si>
    <t>※　環境依存文字は使わないでください</t>
    <rPh sb="2" eb="4">
      <t>カンキョウ</t>
    </rPh>
    <rPh sb="4" eb="6">
      <t>イゾン</t>
    </rPh>
    <rPh sb="6" eb="8">
      <t>モジ</t>
    </rPh>
    <rPh sb="9" eb="10">
      <t>ツカ</t>
    </rPh>
    <phoneticPr fontId="2"/>
  </si>
  <si>
    <t>３日目</t>
    <rPh sb="1" eb="3">
      <t>ニチメ</t>
    </rPh>
    <phoneticPr fontId="2"/>
  </si>
  <si>
    <t>3日目</t>
    <rPh sb="1" eb="2">
      <t>ニチ</t>
    </rPh>
    <rPh sb="2" eb="3">
      <t>メ</t>
    </rPh>
    <phoneticPr fontId="2"/>
  </si>
  <si>
    <t>若草物語</t>
    <rPh sb="0" eb="2">
      <t>ワカクサ</t>
    </rPh>
    <rPh sb="2" eb="4">
      <t>モノガタリ</t>
    </rPh>
    <phoneticPr fontId="2"/>
  </si>
  <si>
    <t>伊勢物語</t>
    <rPh sb="0" eb="2">
      <t>イセ</t>
    </rPh>
    <rPh sb="2" eb="4">
      <t>モノガタリ</t>
    </rPh>
    <phoneticPr fontId="2"/>
  </si>
  <si>
    <t>札幌市中央区大通東8丁目1-61</t>
    <rPh sb="0" eb="3">
      <t>サッポロシ</t>
    </rPh>
    <rPh sb="3" eb="6">
      <t>チュウオウク</t>
    </rPh>
    <rPh sb="6" eb="7">
      <t>オオ</t>
    </rPh>
    <rPh sb="7" eb="8">
      <t>トオ</t>
    </rPh>
    <rPh sb="8" eb="9">
      <t>ヒガシ</t>
    </rPh>
    <rPh sb="10" eb="12">
      <t>チョウメ</t>
    </rPh>
    <phoneticPr fontId="2"/>
  </si>
  <si>
    <t>札幌市中央区南14条西12丁目1-1</t>
    <rPh sb="0" eb="2">
      <t>サッポロ</t>
    </rPh>
    <rPh sb="2" eb="3">
      <t>シ</t>
    </rPh>
    <rPh sb="3" eb="6">
      <t>チュウオウク</t>
    </rPh>
    <rPh sb="6" eb="7">
      <t>ミナミ</t>
    </rPh>
    <rPh sb="9" eb="10">
      <t>ジョウ</t>
    </rPh>
    <rPh sb="10" eb="11">
      <t>ニシ</t>
    </rPh>
    <rPh sb="13" eb="15">
      <t>チョウメ</t>
    </rPh>
    <phoneticPr fontId="2"/>
  </si>
  <si>
    <t>星槎国際</t>
    <rPh sb="0" eb="1">
      <t>セイ</t>
    </rPh>
    <rPh sb="1" eb="2">
      <t>サ</t>
    </rPh>
    <rPh sb="2" eb="4">
      <t>コクサイ</t>
    </rPh>
    <phoneticPr fontId="2"/>
  </si>
  <si>
    <t>札幌市厚別区もみじ台北5丁目12-1</t>
    <rPh sb="0" eb="3">
      <t>サッポロシ</t>
    </rPh>
    <rPh sb="3" eb="6">
      <t>アツベツク</t>
    </rPh>
    <rPh sb="9" eb="10">
      <t>ダイ</t>
    </rPh>
    <rPh sb="10" eb="11">
      <t>キタ</t>
    </rPh>
    <rPh sb="12" eb="14">
      <t>チョウメ</t>
    </rPh>
    <phoneticPr fontId="2"/>
  </si>
  <si>
    <t>北海道芸術</t>
    <rPh sb="0" eb="3">
      <t>ホッカイドウ</t>
    </rPh>
    <rPh sb="3" eb="5">
      <t>ゲイジュツ</t>
    </rPh>
    <phoneticPr fontId="2"/>
  </si>
  <si>
    <t>060-0042</t>
  </si>
  <si>
    <t>札幌市中央区大通西19丁目1-27</t>
  </si>
  <si>
    <t>011-622-5010</t>
  </si>
  <si>
    <t>札幌英藍</t>
    <rPh sb="2" eb="3">
      <t>エイ</t>
    </rPh>
    <rPh sb="3" eb="4">
      <t>アイ</t>
    </rPh>
    <phoneticPr fontId="17"/>
  </si>
  <si>
    <t>北星学園</t>
  </si>
  <si>
    <t>山の手養護</t>
    <rPh sb="3" eb="5">
      <t>ヨウゴ</t>
    </rPh>
    <phoneticPr fontId="2"/>
  </si>
  <si>
    <t>東海大学札幌</t>
    <rPh sb="4" eb="6">
      <t>サッポロ</t>
    </rPh>
    <phoneticPr fontId="2"/>
  </si>
  <si>
    <t>北海道科学大学</t>
    <rPh sb="0" eb="3">
      <t>ホッカイドウ</t>
    </rPh>
    <rPh sb="3" eb="5">
      <t>カガク</t>
    </rPh>
    <rPh sb="5" eb="7">
      <t>ダイガク</t>
    </rPh>
    <phoneticPr fontId="2"/>
  </si>
  <si>
    <t>札幌視覚支援</t>
    <rPh sb="0" eb="2">
      <t>サッポロ</t>
    </rPh>
    <rPh sb="2" eb="4">
      <t>シカク</t>
    </rPh>
    <rPh sb="4" eb="6">
      <t>シエン</t>
    </rPh>
    <phoneticPr fontId="2"/>
  </si>
  <si>
    <t>市立札幌大通</t>
    <rPh sb="0" eb="2">
      <t>シリツ</t>
    </rPh>
    <rPh sb="2" eb="4">
      <t>サッポロ</t>
    </rPh>
    <rPh sb="4" eb="6">
      <t>オオドオリ</t>
    </rPh>
    <phoneticPr fontId="2"/>
  </si>
  <si>
    <t>札幌開成中等</t>
    <rPh sb="0" eb="2">
      <t>サッポロ</t>
    </rPh>
    <rPh sb="2" eb="4">
      <t>カイセイ</t>
    </rPh>
    <rPh sb="4" eb="6">
      <t>チュウトウ</t>
    </rPh>
    <phoneticPr fontId="2"/>
  </si>
  <si>
    <t>新篠津高等養護</t>
    <rPh sb="0" eb="3">
      <t>シンシノツ</t>
    </rPh>
    <rPh sb="3" eb="5">
      <t>コウトウ</t>
    </rPh>
    <rPh sb="5" eb="7">
      <t>ヨウゴ</t>
    </rPh>
    <phoneticPr fontId="2"/>
  </si>
  <si>
    <t>石狩軍新篠津村第45線北13番地</t>
    <rPh sb="0" eb="2">
      <t>イシカリ</t>
    </rPh>
    <rPh sb="2" eb="3">
      <t>グン</t>
    </rPh>
    <rPh sb="3" eb="7">
      <t>シンシノツムラ</t>
    </rPh>
    <rPh sb="7" eb="8">
      <t>ダイ</t>
    </rPh>
    <rPh sb="10" eb="11">
      <t>セン</t>
    </rPh>
    <rPh sb="11" eb="12">
      <t>キタ</t>
    </rPh>
    <rPh sb="14" eb="16">
      <t>バンチ</t>
    </rPh>
    <phoneticPr fontId="2"/>
  </si>
  <si>
    <r>
      <t>←プリントアウトする際に、印刷範囲を設定しなおす必要があるかもしれません。</t>
    </r>
    <r>
      <rPr>
        <sz val="12"/>
        <color rgb="FFFF0000"/>
        <rFont val="ＭＳ Ｐゴシック"/>
        <family val="3"/>
        <charset val="128"/>
      </rPr>
      <t>（インクジェットプリンターは注意してください）</t>
    </r>
    <rPh sb="10" eb="11">
      <t>サイ</t>
    </rPh>
    <rPh sb="13" eb="15">
      <t>インサツ</t>
    </rPh>
    <rPh sb="15" eb="17">
      <t>ハンイ</t>
    </rPh>
    <rPh sb="18" eb="20">
      <t>セッテイ</t>
    </rPh>
    <rPh sb="24" eb="26">
      <t>ヒツヨウ</t>
    </rPh>
    <rPh sb="51" eb="53">
      <t>チュウイ</t>
    </rPh>
    <phoneticPr fontId="2"/>
  </si>
  <si>
    <t>事務局で使うので、このシートは変更しないでください。</t>
    <rPh sb="0" eb="3">
      <t>ジムキョク</t>
    </rPh>
    <rPh sb="4" eb="5">
      <t>ツカ</t>
    </rPh>
    <rPh sb="15" eb="17">
      <t>ヘンコウ</t>
    </rPh>
    <phoneticPr fontId="2"/>
  </si>
  <si>
    <t>札幌聖心女子学院</t>
    <rPh sb="6" eb="8">
      <t>ガクイン</t>
    </rPh>
    <phoneticPr fontId="2"/>
  </si>
  <si>
    <t>クラーク国際大通</t>
    <rPh sb="4" eb="6">
      <t>コクサイ</t>
    </rPh>
    <rPh sb="6" eb="8">
      <t>オオドオ</t>
    </rPh>
    <phoneticPr fontId="17"/>
  </si>
  <si>
    <t>シートに保護をかけていますが、パスワードは設定していません。</t>
    <rPh sb="4" eb="6">
      <t>ホゴ</t>
    </rPh>
    <rPh sb="21" eb="23">
      <t>セッテイ</t>
    </rPh>
    <phoneticPr fontId="2"/>
  </si>
  <si>
    <t>札幌市手稲区手稲本町6条4丁目1－1</t>
    <rPh sb="3" eb="6">
      <t>テイネク</t>
    </rPh>
    <phoneticPr fontId="2"/>
  </si>
  <si>
    <t>札幌市中央区北4条西19丁目1-2</t>
  </si>
  <si>
    <t>札幌市東区北22条東21丁目1－1</t>
  </si>
  <si>
    <t>札幌市豊平区月寒東1条3丁目</t>
  </si>
  <si>
    <t>札幌市西区発寒13条11丁目3番1号</t>
  </si>
  <si>
    <t>北広島市共栄305番地3</t>
  </si>
  <si>
    <t>札幌市南区川沿3条2丁目1－1</t>
  </si>
  <si>
    <t>札幌市西区平和3条4丁目2番1号</t>
  </si>
  <si>
    <t>江別市上江別444－1</t>
  </si>
  <si>
    <t>札幌市豊平区旭町4丁目1－41</t>
    <rPh sb="9" eb="11">
      <t>チョウメ</t>
    </rPh>
    <phoneticPr fontId="2"/>
  </si>
  <si>
    <t>札幌市手稲区手稲山口254番地</t>
  </si>
  <si>
    <t>札幌市北区新川5条14丁目1－1</t>
  </si>
  <si>
    <t>札幌市白石区川北2261番地</t>
  </si>
  <si>
    <t>札幌市清田区真栄236－1</t>
  </si>
  <si>
    <t>札幌市清田区平岡4条6丁目13－1</t>
  </si>
  <si>
    <t>札幌市清田区北野3条4丁目6-1</t>
  </si>
  <si>
    <t>札幌市東区東雁来町376番1</t>
  </si>
  <si>
    <t>札幌市北区篠路町篠路372－67</t>
  </si>
  <si>
    <t>札幌市北区新川717－1</t>
  </si>
  <si>
    <t>札幌市南区南沢517－1－1</t>
  </si>
  <si>
    <t>札幌市南区澄川5条7丁目1－1</t>
  </si>
  <si>
    <t>札幌市中央区宮の森4条8丁目1番地</t>
  </si>
  <si>
    <t>札幌市中央区南18条西6丁目</t>
  </si>
  <si>
    <t>札幌市北区屯田7条8丁目5－1</t>
  </si>
  <si>
    <t>石狩市花川東128番地31</t>
  </si>
  <si>
    <t>石狩市花川南8条5丁目1</t>
  </si>
  <si>
    <t>石狩郡当別町春日町84番地4</t>
  </si>
  <si>
    <t>札幌市豊平区平岸5条18丁目1－2</t>
  </si>
  <si>
    <t>札幌市白石区菊水9条3丁目</t>
  </si>
  <si>
    <t>札幌市東区北丘珠1条2丁目589－1</t>
  </si>
  <si>
    <t>恵庭市南島松359－1</t>
  </si>
  <si>
    <t>江別市文京台緑町569番地</t>
  </si>
  <si>
    <t>札幌市東区東苗穂10条1丁目2番21号</t>
  </si>
  <si>
    <t>札幌市南区藤野5条10丁目1－1</t>
  </si>
  <si>
    <t>札幌市厚別区厚別町山本750－15</t>
  </si>
  <si>
    <t>札幌市北区北20条西13丁目</t>
  </si>
  <si>
    <t>札幌市厚別区厚別中央3条5丁目6－10</t>
    <rPh sb="11" eb="12">
      <t>ジョウ</t>
    </rPh>
    <rPh sb="13" eb="15">
      <t>チョウメ</t>
    </rPh>
    <phoneticPr fontId="2"/>
  </si>
  <si>
    <t>札幌市豊平区月寒西1条9丁目10－15</t>
  </si>
  <si>
    <t>江別市西野幌640－1</t>
  </si>
  <si>
    <r>
      <t>←ここに、左下の表(スクロールしてください）から</t>
    </r>
    <r>
      <rPr>
        <b/>
        <sz val="16"/>
        <color rgb="FFFF0000"/>
        <rFont val="AR P丸ゴシック体E"/>
        <family val="3"/>
        <charset val="128"/>
      </rPr>
      <t>学校番号</t>
    </r>
    <r>
      <rPr>
        <b/>
        <sz val="12"/>
        <color rgb="FFFF0000"/>
        <rFont val="ＭＳ Ｐゴシック"/>
        <family val="3"/>
        <charset val="128"/>
      </rPr>
      <t>を
　 入れてください。</t>
    </r>
    <rPh sb="5" eb="6">
      <t>ヒダリ</t>
    </rPh>
    <rPh sb="6" eb="7">
      <t>シタ</t>
    </rPh>
    <rPh sb="8" eb="9">
      <t>ヒョウ</t>
    </rPh>
    <rPh sb="24" eb="26">
      <t>ガッコウ</t>
    </rPh>
    <rPh sb="26" eb="28">
      <t>バンゴウ</t>
    </rPh>
    <rPh sb="32" eb="33">
      <t>イ</t>
    </rPh>
    <phoneticPr fontId="2"/>
  </si>
  <si>
    <r>
      <t>※　作品番号を入れると作品名が表示されます。
※　ここでは指定作品（書名）を表示していただきますが、</t>
    </r>
    <r>
      <rPr>
        <b/>
        <sz val="12"/>
        <color rgb="FFFF0000"/>
        <rFont val="ＭＳ Ｐゴシック"/>
        <family val="3"/>
        <charset val="128"/>
      </rPr>
      <t>原稿には
　　 要項の注意事項を確認して記入</t>
    </r>
    <r>
      <rPr>
        <b/>
        <sz val="12"/>
        <rFont val="ＭＳ Ｐゴシック"/>
        <family val="3"/>
        <charset val="128"/>
      </rPr>
      <t>してください。</t>
    </r>
    <rPh sb="2" eb="4">
      <t>サクヒン</t>
    </rPh>
    <rPh sb="4" eb="6">
      <t>バンゴウ</t>
    </rPh>
    <rPh sb="7" eb="8">
      <t>イ</t>
    </rPh>
    <rPh sb="11" eb="13">
      <t>サクヒン</t>
    </rPh>
    <rPh sb="13" eb="14">
      <t>メイ</t>
    </rPh>
    <rPh sb="15" eb="17">
      <t>ヒョウジ</t>
    </rPh>
    <rPh sb="30" eb="32">
      <t>シテイ</t>
    </rPh>
    <rPh sb="32" eb="34">
      <t>サクヒン</t>
    </rPh>
    <rPh sb="35" eb="37">
      <t>ショメイ</t>
    </rPh>
    <rPh sb="39" eb="41">
      <t>ヒョウジ</t>
    </rPh>
    <rPh sb="51" eb="53">
      <t>ゲンコウ</t>
    </rPh>
    <rPh sb="59" eb="61">
      <t>ヨウコウ</t>
    </rPh>
    <rPh sb="62" eb="64">
      <t>チュウイ</t>
    </rPh>
    <rPh sb="64" eb="66">
      <t>ジコウ</t>
    </rPh>
    <rPh sb="67" eb="69">
      <t>カクニン</t>
    </rPh>
    <rPh sb="71" eb="73">
      <t>キニュウ</t>
    </rPh>
    <phoneticPr fontId="2"/>
  </si>
  <si>
    <t>T</t>
    <phoneticPr fontId="2"/>
  </si>
  <si>
    <t>※　アナウンスのトライアルを希望する場合は、この欄に記入してください</t>
    <rPh sb="14" eb="16">
      <t>キボウ</t>
    </rPh>
    <rPh sb="18" eb="20">
      <t>バアイ</t>
    </rPh>
    <rPh sb="24" eb="25">
      <t>ラン</t>
    </rPh>
    <rPh sb="26" eb="28">
      <t>キニュウ</t>
    </rPh>
    <phoneticPr fontId="2"/>
  </si>
  <si>
    <t>※　朗読のトライアルを希望する場合は、この欄に記入してください</t>
    <rPh sb="2" eb="4">
      <t>ロウドク</t>
    </rPh>
    <rPh sb="11" eb="13">
      <t>キボウ</t>
    </rPh>
    <rPh sb="15" eb="17">
      <t>バアイ</t>
    </rPh>
    <rPh sb="21" eb="22">
      <t>ラン</t>
    </rPh>
    <rPh sb="23" eb="25">
      <t>キニュウ</t>
    </rPh>
    <phoneticPr fontId="2"/>
  </si>
  <si>
    <t>令和</t>
    <rPh sb="0" eb="2">
      <t>レイワ</t>
    </rPh>
    <phoneticPr fontId="2"/>
  </si>
  <si>
    <t>酪農大とわの森</t>
    <rPh sb="0" eb="2">
      <t>ラクノウ</t>
    </rPh>
    <rPh sb="2" eb="3">
      <t>ダイ</t>
    </rPh>
    <phoneticPr fontId="2"/>
  </si>
  <si>
    <t>011-683-3311</t>
    <phoneticPr fontId="2"/>
  </si>
  <si>
    <t>007-8585</t>
    <phoneticPr fontId="2"/>
  </si>
  <si>
    <t>007-0820</t>
    <phoneticPr fontId="2"/>
  </si>
  <si>
    <t>004-0874</t>
    <phoneticPr fontId="2"/>
  </si>
  <si>
    <t>003-0876</t>
    <phoneticPr fontId="2"/>
  </si>
  <si>
    <t>011-871-5500</t>
    <phoneticPr fontId="2"/>
  </si>
  <si>
    <t>060-0820</t>
    <phoneticPr fontId="2"/>
  </si>
  <si>
    <t>011-727-3341</t>
    <phoneticPr fontId="2"/>
  </si>
  <si>
    <t>001-0930</t>
    <phoneticPr fontId="2"/>
  </si>
  <si>
    <t>069-0805</t>
    <phoneticPr fontId="2"/>
  </si>
  <si>
    <t>011-382-2477</t>
    <phoneticPr fontId="2"/>
  </si>
  <si>
    <t>069-0847</t>
    <phoneticPr fontId="2"/>
  </si>
  <si>
    <t>011-387-1661</t>
    <phoneticPr fontId="2"/>
  </si>
  <si>
    <t>066-8611</t>
    <phoneticPr fontId="2"/>
  </si>
  <si>
    <t>0123-24-2818</t>
    <phoneticPr fontId="2"/>
  </si>
  <si>
    <t>061-1412</t>
    <phoneticPr fontId="2"/>
  </si>
  <si>
    <t>0123-32-2391</t>
    <phoneticPr fontId="2"/>
  </si>
  <si>
    <t>011-372-2281</t>
    <phoneticPr fontId="2"/>
  </si>
  <si>
    <t>064-8535</t>
    <phoneticPr fontId="2"/>
  </si>
  <si>
    <t>004-8503</t>
    <phoneticPr fontId="2"/>
  </si>
  <si>
    <t>005-0841</t>
    <phoneticPr fontId="2"/>
  </si>
  <si>
    <t>011-591-2021</t>
    <phoneticPr fontId="2"/>
  </si>
  <si>
    <t>062-8601</t>
    <phoneticPr fontId="2"/>
  </si>
  <si>
    <t>004-0007</t>
    <phoneticPr fontId="2"/>
  </si>
  <si>
    <t>011-897-2881</t>
    <phoneticPr fontId="2"/>
  </si>
  <si>
    <t>001-8501</t>
    <phoneticPr fontId="2"/>
  </si>
  <si>
    <t>011-726-1578</t>
    <phoneticPr fontId="2"/>
  </si>
  <si>
    <t>064-8523</t>
    <phoneticPr fontId="2"/>
  </si>
  <si>
    <t>011-561-7153</t>
    <phoneticPr fontId="2"/>
  </si>
  <si>
    <t>065-0016</t>
    <phoneticPr fontId="2"/>
  </si>
  <si>
    <t>011-731-2451</t>
    <phoneticPr fontId="2"/>
  </si>
  <si>
    <t>065-0015</t>
    <phoneticPr fontId="2"/>
  </si>
  <si>
    <t>011-711-6121</t>
    <phoneticPr fontId="2"/>
  </si>
  <si>
    <t>063-0002</t>
    <phoneticPr fontId="2"/>
  </si>
  <si>
    <t>011-611-7301</t>
    <phoneticPr fontId="2"/>
  </si>
  <si>
    <t>060-0004</t>
    <phoneticPr fontId="2"/>
  </si>
  <si>
    <t>064-8540</t>
    <phoneticPr fontId="2"/>
  </si>
  <si>
    <t>011-611-9231</t>
    <phoneticPr fontId="2"/>
  </si>
  <si>
    <t>062-8603</t>
    <phoneticPr fontId="2"/>
  </si>
  <si>
    <t>011-841-1161</t>
    <phoneticPr fontId="2"/>
  </si>
  <si>
    <t>004-0839</t>
    <phoneticPr fontId="2"/>
  </si>
  <si>
    <t>011-883-4651</t>
    <phoneticPr fontId="2"/>
  </si>
  <si>
    <t>001-0016</t>
    <phoneticPr fontId="2"/>
  </si>
  <si>
    <t>011-707-5001</t>
    <phoneticPr fontId="2"/>
  </si>
  <si>
    <t>002-8504</t>
    <phoneticPr fontId="2"/>
  </si>
  <si>
    <t>011-773-8200</t>
    <phoneticPr fontId="2"/>
  </si>
  <si>
    <t>064-8629</t>
    <phoneticPr fontId="2"/>
  </si>
  <si>
    <t>011-561-7107</t>
    <phoneticPr fontId="2"/>
  </si>
  <si>
    <t>063-0005</t>
    <phoneticPr fontId="2"/>
  </si>
  <si>
    <t>011-611-7934</t>
    <phoneticPr fontId="2"/>
  </si>
  <si>
    <t>060-0002</t>
    <phoneticPr fontId="2"/>
  </si>
  <si>
    <t>011-251-0229</t>
    <phoneticPr fontId="2"/>
  </si>
  <si>
    <t>004-0014</t>
    <phoneticPr fontId="2"/>
  </si>
  <si>
    <t>011-899-3830</t>
    <phoneticPr fontId="2"/>
  </si>
  <si>
    <t>062-0903</t>
    <phoneticPr fontId="2"/>
  </si>
  <si>
    <t>011-811-5297</t>
    <phoneticPr fontId="2"/>
  </si>
  <si>
    <t>060-0041</t>
    <phoneticPr fontId="2"/>
  </si>
  <si>
    <t>011-233-5515</t>
    <phoneticPr fontId="2"/>
  </si>
  <si>
    <t>011-788-6987</t>
    <phoneticPr fontId="2"/>
  </si>
  <si>
    <t>068-1115</t>
    <phoneticPr fontId="2"/>
  </si>
  <si>
    <t>0126-58-3280</t>
    <phoneticPr fontId="2"/>
  </si>
  <si>
    <t>恵庭市黄金中央5丁目207-11</t>
    <phoneticPr fontId="2"/>
  </si>
  <si>
    <t>061-1449</t>
    <phoneticPr fontId="2"/>
  </si>
  <si>
    <t>文教大附属</t>
    <rPh sb="3" eb="5">
      <t>フゾク</t>
    </rPh>
    <phoneticPr fontId="2"/>
  </si>
  <si>
    <t>0123-25-5570</t>
    <phoneticPr fontId="2"/>
  </si>
  <si>
    <t>006-8585</t>
    <phoneticPr fontId="2"/>
  </si>
  <si>
    <t>札幌市手稲区前田7条15丁目4-1</t>
    <phoneticPr fontId="2"/>
  </si>
  <si>
    <t>011-699-6987</t>
    <phoneticPr fontId="2"/>
  </si>
  <si>
    <t>見学</t>
    <phoneticPr fontId="2"/>
  </si>
  <si>
    <t>北海道札幌東高等学校　渡辺　考博</t>
    <rPh sb="0" eb="3">
      <t>ホッカイドウ</t>
    </rPh>
    <rPh sb="3" eb="5">
      <t>サッポロ</t>
    </rPh>
    <rPh sb="5" eb="6">
      <t>ヒガシ</t>
    </rPh>
    <rPh sb="6" eb="8">
      <t>コウトウ</t>
    </rPh>
    <rPh sb="8" eb="10">
      <t>ガッコウ</t>
    </rPh>
    <rPh sb="11" eb="13">
      <t>ワタナベ</t>
    </rPh>
    <rPh sb="14" eb="15">
      <t>カンガ</t>
    </rPh>
    <rPh sb="15" eb="16">
      <t>ヒロシ</t>
    </rPh>
    <phoneticPr fontId="2"/>
  </si>
  <si>
    <t>夫婦善哉</t>
    <rPh sb="0" eb="2">
      <t>フウフ</t>
    </rPh>
    <rPh sb="2" eb="3">
      <t>ゼン</t>
    </rPh>
    <rPh sb="3" eb="4">
      <t>ヤ</t>
    </rPh>
    <phoneticPr fontId="2"/>
  </si>
  <si>
    <t>編めば編むほどわたしはわたしになっていった</t>
    <rPh sb="0" eb="1">
      <t>ア</t>
    </rPh>
    <rPh sb="3" eb="4">
      <t>ア</t>
    </rPh>
    <phoneticPr fontId="2"/>
  </si>
  <si>
    <t>リーチ先生</t>
    <rPh sb="3" eb="5">
      <t>センセイ</t>
    </rPh>
    <phoneticPr fontId="2"/>
  </si>
  <si>
    <t>とんがりモミの木の郷　他五篇</t>
    <rPh sb="7" eb="8">
      <t>キ</t>
    </rPh>
    <rPh sb="9" eb="10">
      <t>サト</t>
    </rPh>
    <rPh sb="11" eb="12">
      <t>ホカ</t>
    </rPh>
    <rPh sb="12" eb="13">
      <t>ゴ</t>
    </rPh>
    <rPh sb="13" eb="14">
      <t>ヘン</t>
    </rPh>
    <phoneticPr fontId="2"/>
  </si>
  <si>
    <t>源氏物語</t>
    <rPh sb="0" eb="2">
      <t>ゲンジ</t>
    </rPh>
    <rPh sb="2" eb="4">
      <t>モノガタリ</t>
    </rPh>
    <phoneticPr fontId="2"/>
  </si>
  <si>
    <t>※不測の事態が発生した場合、参加希望多数の場合は人数を制限することがあります。大会前にはメールをご確認ください。</t>
    <rPh sb="1" eb="3">
      <t>フソク</t>
    </rPh>
    <rPh sb="4" eb="6">
      <t>ジタイ</t>
    </rPh>
    <rPh sb="7" eb="9">
      <t>ハッセイ</t>
    </rPh>
    <rPh sb="11" eb="13">
      <t>バアイ</t>
    </rPh>
    <rPh sb="14" eb="16">
      <t>サンカ</t>
    </rPh>
    <rPh sb="16" eb="18">
      <t>キボウ</t>
    </rPh>
    <rPh sb="18" eb="20">
      <t>タスウ</t>
    </rPh>
    <rPh sb="21" eb="23">
      <t>バアイ</t>
    </rPh>
    <rPh sb="24" eb="26">
      <t>ニンズ</t>
    </rPh>
    <rPh sb="27" eb="29">
      <t>セイゲン</t>
    </rPh>
    <rPh sb="39" eb="42">
      <t>タイカイマエ</t>
    </rPh>
    <rPh sb="49" eb="51">
      <t>カクニン</t>
    </rPh>
    <phoneticPr fontId="2"/>
  </si>
  <si>
    <t>北海道高等学校文化連盟第50回全道高等学校放送発表大会・第73回ＮＨＫ杯全国高校放送コンテスト北海道大会</t>
    <rPh sb="28" eb="29">
      <t>ダイ</t>
    </rPh>
    <rPh sb="31" eb="32">
      <t>カイ</t>
    </rPh>
    <rPh sb="35" eb="36">
      <t>ハイ</t>
    </rPh>
    <rPh sb="36" eb="38">
      <t>ゼンコク</t>
    </rPh>
    <rPh sb="38" eb="40">
      <t>コウコウ</t>
    </rPh>
    <rPh sb="40" eb="42">
      <t>ホウソウ</t>
    </rPh>
    <rPh sb="47" eb="50">
      <t>ホッカイドウ</t>
    </rPh>
    <rPh sb="50" eb="52">
      <t>タイカイ</t>
    </rPh>
    <phoneticPr fontId="2"/>
  </si>
  <si>
    <t>001-0025</t>
    <phoneticPr fontId="2"/>
  </si>
  <si>
    <t>見学参加校（生徒人数）</t>
    <rPh sb="0" eb="2">
      <t>ケンガク</t>
    </rPh>
    <rPh sb="2" eb="5">
      <t>サンカコウ</t>
    </rPh>
    <rPh sb="6" eb="8">
      <t>セイト</t>
    </rPh>
    <rPh sb="8" eb="10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</si>
</sst>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1"/>
      <name val="HGP創英角ﾎﾟｯﾌﾟ体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10"/>
      <name val="ＤＨＰ特太ゴシック体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6"/>
      <color rgb="FFFF0000"/>
      <name val="AR P丸ゴシック体E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.5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1EFF5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0" fillId="0" borderId="1" xfId="0" applyBorder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  <xf numFmtId="49" fontId="0" fillId="3" borderId="3" xfId="0" applyNumberFormat="1" applyFill="1" applyBorder="1" applyAlignment="1">
      <alignment vertical="center"/>
    </xf>
    <xf numFmtId="49" fontId="0" fillId="3" borderId="0" xfId="0" applyNumberFormat="1" applyFill="1"/>
    <xf numFmtId="0" fontId="0" fillId="0" borderId="3" xfId="0" applyBorder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4" xfId="0" applyBorder="1"/>
    <xf numFmtId="0" fontId="4" fillId="0" borderId="0" xfId="0" applyFont="1" applyAlignment="1">
      <alignment vertical="center" wrapText="1"/>
    </xf>
    <xf numFmtId="0" fontId="0" fillId="0" borderId="4" xfId="0" applyBorder="1" applyAlignment="1">
      <alignment horizontal="center"/>
    </xf>
    <xf numFmtId="0" fontId="0" fillId="7" borderId="0" xfId="0" applyFill="1" applyProtection="1">
      <protection locked="0"/>
    </xf>
    <xf numFmtId="0" fontId="0" fillId="8" borderId="4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9" borderId="4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0" borderId="0" xfId="0" applyProtection="1">
      <protection locked="0"/>
    </xf>
    <xf numFmtId="0" fontId="0" fillId="9" borderId="4" xfId="0" applyFill="1" applyBorder="1"/>
    <xf numFmtId="0" fontId="0" fillId="8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0" xfId="0" applyFont="1" applyAlignment="1">
      <alignment vertical="center"/>
    </xf>
    <xf numFmtId="0" fontId="11" fillId="10" borderId="4" xfId="0" applyFont="1" applyFill="1" applyBorder="1" applyAlignment="1">
      <alignment horizontal="center" shrinkToFit="1"/>
    </xf>
    <xf numFmtId="0" fontId="11" fillId="10" borderId="4" xfId="0" applyFont="1" applyFill="1" applyBorder="1"/>
    <xf numFmtId="0" fontId="11" fillId="10" borderId="2" xfId="0" applyFont="1" applyFill="1" applyBorder="1"/>
    <xf numFmtId="0" fontId="11" fillId="10" borderId="8" xfId="0" applyFont="1" applyFill="1" applyBorder="1"/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3" fillId="0" borderId="0" xfId="0" applyFont="1"/>
    <xf numFmtId="0" fontId="13" fillId="0" borderId="7" xfId="0" applyFont="1" applyBorder="1"/>
    <xf numFmtId="0" fontId="0" fillId="11" borderId="0" xfId="0" applyFill="1" applyAlignment="1">
      <alignment vertical="center"/>
    </xf>
    <xf numFmtId="0" fontId="8" fillId="9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12" borderId="0" xfId="0" applyFill="1" applyAlignment="1" applyProtection="1">
      <alignment vertical="center"/>
      <protection locked="0"/>
    </xf>
    <xf numFmtId="0" fontId="15" fillId="0" borderId="0" xfId="0" applyFont="1"/>
    <xf numFmtId="0" fontId="6" fillId="0" borderId="0" xfId="0" applyFont="1" applyAlignment="1">
      <alignment vertical="center"/>
    </xf>
    <xf numFmtId="0" fontId="11" fillId="10" borderId="29" xfId="0" applyFont="1" applyFill="1" applyBorder="1"/>
    <xf numFmtId="0" fontId="0" fillId="10" borderId="3" xfId="0" applyFill="1" applyBorder="1"/>
    <xf numFmtId="0" fontId="17" fillId="10" borderId="8" xfId="0" applyFont="1" applyFill="1" applyBorder="1" applyAlignment="1">
      <alignment vertical="center"/>
    </xf>
    <xf numFmtId="0" fontId="11" fillId="14" borderId="2" xfId="0" applyFont="1" applyFill="1" applyBorder="1"/>
    <xf numFmtId="0" fontId="11" fillId="14" borderId="4" xfId="0" applyFont="1" applyFill="1" applyBorder="1"/>
    <xf numFmtId="0" fontId="11" fillId="14" borderId="2" xfId="0" applyFont="1" applyFill="1" applyBorder="1" applyAlignment="1">
      <alignment horizontal="centerContinuous"/>
    </xf>
    <xf numFmtId="0" fontId="11" fillId="14" borderId="8" xfId="0" applyFont="1" applyFill="1" applyBorder="1"/>
    <xf numFmtId="0" fontId="11" fillId="14" borderId="8" xfId="0" applyFont="1" applyFill="1" applyBorder="1" applyAlignment="1">
      <alignment horizontal="centerContinuous"/>
    </xf>
    <xf numFmtId="0" fontId="0" fillId="14" borderId="3" xfId="0" applyFill="1" applyBorder="1" applyAlignment="1">
      <alignment horizontal="centerContinuous"/>
    </xf>
    <xf numFmtId="0" fontId="14" fillId="0" borderId="0" xfId="0" applyFont="1" applyAlignment="1">
      <alignment vertical="center"/>
    </xf>
    <xf numFmtId="0" fontId="11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0" fillId="17" borderId="4" xfId="0" applyFill="1" applyBorder="1"/>
    <xf numFmtId="0" fontId="0" fillId="17" borderId="4" xfId="0" applyFill="1" applyBorder="1" applyAlignment="1">
      <alignment vertical="center"/>
    </xf>
    <xf numFmtId="0" fontId="15" fillId="0" borderId="7" xfId="0" applyFont="1" applyBorder="1"/>
    <xf numFmtId="0" fontId="25" fillId="0" borderId="0" xfId="0" applyFont="1"/>
    <xf numFmtId="0" fontId="8" fillId="9" borderId="1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11" borderId="22" xfId="0" applyFont="1" applyFill="1" applyBorder="1" applyAlignment="1">
      <alignment horizontal="center"/>
    </xf>
    <xf numFmtId="0" fontId="0" fillId="11" borderId="23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0" fillId="11" borderId="2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/>
    </xf>
    <xf numFmtId="38" fontId="1" fillId="2" borderId="0" xfId="1" applyFill="1" applyAlignment="1" applyProtection="1"/>
    <xf numFmtId="3" fontId="0" fillId="2" borderId="0" xfId="0" applyNumberFormat="1" applyFill="1"/>
    <xf numFmtId="3" fontId="0" fillId="0" borderId="0" xfId="0" applyNumberFormat="1"/>
    <xf numFmtId="0" fontId="0" fillId="0" borderId="0" xfId="0"/>
    <xf numFmtId="38" fontId="1" fillId="0" borderId="0" xfId="1" applyAlignment="1" applyProtection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11" borderId="2" xfId="0" applyNumberFormat="1" applyFill="1" applyBorder="1" applyAlignment="1">
      <alignment horizontal="center" vertical="center"/>
    </xf>
    <xf numFmtId="176" fontId="0" fillId="11" borderId="8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horizontal="center" vertical="center"/>
    </xf>
    <xf numFmtId="0" fontId="6" fillId="11" borderId="16" xfId="0" applyFont="1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0" fillId="3" borderId="0" xfId="0" applyNumberFormat="1" applyFill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38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16" fillId="4" borderId="28" xfId="0" applyFont="1" applyFill="1" applyBorder="1" applyAlignment="1">
      <alignment horizontal="left" vertical="center" shrinkToFit="1"/>
    </xf>
    <xf numFmtId="0" fontId="16" fillId="4" borderId="8" xfId="0" applyFont="1" applyFill="1" applyBorder="1" applyAlignment="1">
      <alignment horizontal="left" vertical="center" shrinkToFit="1"/>
    </xf>
    <xf numFmtId="0" fontId="16" fillId="4" borderId="3" xfId="0" applyFont="1" applyFill="1" applyBorder="1" applyAlignment="1">
      <alignment horizontal="left" vertical="center" shrinkToFit="1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10" fillId="4" borderId="17" xfId="0" applyFont="1" applyFill="1" applyBorder="1" applyAlignment="1">
      <alignment vertical="center"/>
    </xf>
    <xf numFmtId="0" fontId="10" fillId="4" borderId="18" xfId="0" applyFont="1" applyFill="1" applyBorder="1" applyAlignment="1">
      <alignment vertical="center"/>
    </xf>
    <xf numFmtId="0" fontId="10" fillId="4" borderId="19" xfId="0" applyFont="1" applyFill="1" applyBorder="1" applyAlignment="1">
      <alignment vertical="center"/>
    </xf>
    <xf numFmtId="0" fontId="10" fillId="4" borderId="20" xfId="0" applyFont="1" applyFill="1" applyBorder="1" applyAlignment="1">
      <alignment vertical="center"/>
    </xf>
    <xf numFmtId="49" fontId="0" fillId="11" borderId="8" xfId="0" applyNumberForma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10" fillId="4" borderId="5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38" fontId="1" fillId="0" borderId="0" xfId="1" applyFill="1" applyBorder="1" applyAlignment="1" applyProtection="1"/>
    <xf numFmtId="0" fontId="0" fillId="0" borderId="19" xfId="0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0" fontId="0" fillId="11" borderId="18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15" borderId="5" xfId="0" applyFont="1" applyFill="1" applyBorder="1" applyAlignment="1">
      <alignment horizontal="left" vertical="center" shrinkToFit="1"/>
    </xf>
    <xf numFmtId="0" fontId="10" fillId="15" borderId="6" xfId="0" applyFont="1" applyFill="1" applyBorder="1" applyAlignment="1">
      <alignment horizontal="left" vertical="center" shrinkToFit="1"/>
    </xf>
    <xf numFmtId="0" fontId="10" fillId="15" borderId="17" xfId="0" applyFont="1" applyFill="1" applyBorder="1" applyAlignment="1">
      <alignment horizontal="left" vertical="center" shrinkToFit="1"/>
    </xf>
    <xf numFmtId="0" fontId="10" fillId="15" borderId="18" xfId="0" applyFont="1" applyFill="1" applyBorder="1" applyAlignment="1">
      <alignment horizontal="left" vertical="center" shrinkToFit="1"/>
    </xf>
    <xf numFmtId="0" fontId="10" fillId="15" borderId="19" xfId="0" applyFont="1" applyFill="1" applyBorder="1" applyAlignment="1">
      <alignment horizontal="left" vertical="center" shrinkToFit="1"/>
    </xf>
    <xf numFmtId="0" fontId="10" fillId="15" borderId="20" xfId="0" applyFont="1" applyFill="1" applyBorder="1" applyAlignment="1">
      <alignment horizontal="left" vertical="center" shrinkToFit="1"/>
    </xf>
    <xf numFmtId="0" fontId="10" fillId="15" borderId="5" xfId="0" applyFont="1" applyFill="1" applyBorder="1" applyAlignment="1">
      <alignment horizontal="left" vertical="center"/>
    </xf>
    <xf numFmtId="0" fontId="10" fillId="15" borderId="6" xfId="0" applyFont="1" applyFill="1" applyBorder="1" applyAlignment="1">
      <alignment horizontal="left" vertical="center"/>
    </xf>
    <xf numFmtId="0" fontId="10" fillId="15" borderId="17" xfId="0" applyFont="1" applyFill="1" applyBorder="1" applyAlignment="1">
      <alignment horizontal="left" vertical="center"/>
    </xf>
    <xf numFmtId="0" fontId="10" fillId="15" borderId="18" xfId="0" applyFont="1" applyFill="1" applyBorder="1" applyAlignment="1">
      <alignment horizontal="left" vertical="center"/>
    </xf>
    <xf numFmtId="0" fontId="10" fillId="15" borderId="19" xfId="0" applyFont="1" applyFill="1" applyBorder="1" applyAlignment="1">
      <alignment horizontal="left" vertical="center"/>
    </xf>
    <xf numFmtId="0" fontId="10" fillId="15" borderId="20" xfId="0" applyFont="1" applyFill="1" applyBorder="1" applyAlignment="1">
      <alignment horizontal="left" vertical="center"/>
    </xf>
    <xf numFmtId="0" fontId="0" fillId="16" borderId="24" xfId="0" applyFill="1" applyBorder="1" applyAlignment="1" applyProtection="1">
      <alignment horizontal="center" vertical="center"/>
      <protection locked="0"/>
    </xf>
    <xf numFmtId="0" fontId="0" fillId="16" borderId="25" xfId="0" applyFill="1" applyBorder="1" applyAlignment="1" applyProtection="1">
      <alignment horizontal="center" vertical="center"/>
      <protection locked="0"/>
    </xf>
    <xf numFmtId="0" fontId="6" fillId="13" borderId="14" xfId="0" applyFont="1" applyFill="1" applyBorder="1" applyAlignment="1" applyProtection="1">
      <alignment horizontal="center" vertical="center"/>
      <protection locked="0"/>
    </xf>
    <xf numFmtId="0" fontId="6" fillId="13" borderId="15" xfId="0" applyFont="1" applyFill="1" applyBorder="1" applyAlignment="1" applyProtection="1">
      <alignment horizontal="center" vertical="center"/>
      <protection locked="0"/>
    </xf>
    <xf numFmtId="0" fontId="6" fillId="13" borderId="16" xfId="0" applyFont="1" applyFill="1" applyBorder="1" applyAlignment="1" applyProtection="1">
      <alignment horizontal="center" vertical="center"/>
      <protection locked="0"/>
    </xf>
    <xf numFmtId="0" fontId="0" fillId="13" borderId="11" xfId="0" applyFill="1" applyBorder="1" applyAlignment="1" applyProtection="1">
      <alignment horizontal="center" vertical="center"/>
      <protection locked="0"/>
    </xf>
    <xf numFmtId="0" fontId="0" fillId="13" borderId="12" xfId="0" applyFill="1" applyBorder="1" applyAlignment="1" applyProtection="1">
      <alignment horizontal="center" vertical="center"/>
      <protection locked="0"/>
    </xf>
    <xf numFmtId="0" fontId="0" fillId="13" borderId="13" xfId="0" applyFill="1" applyBorder="1" applyAlignment="1" applyProtection="1">
      <alignment horizontal="center" vertical="center"/>
      <protection locked="0"/>
    </xf>
    <xf numFmtId="0" fontId="0" fillId="10" borderId="6" xfId="0" applyFill="1" applyBorder="1" applyAlignment="1">
      <alignment horizontal="center" vertical="center" shrinkToFit="1"/>
    </xf>
    <xf numFmtId="0" fontId="0" fillId="10" borderId="17" xfId="0" applyFill="1" applyBorder="1" applyAlignment="1">
      <alignment horizontal="center" vertical="center" shrinkToFit="1"/>
    </xf>
    <xf numFmtId="0" fontId="0" fillId="10" borderId="19" xfId="0" applyFill="1" applyBorder="1" applyAlignment="1">
      <alignment horizontal="center" vertical="center" shrinkToFit="1"/>
    </xf>
    <xf numFmtId="0" fontId="0" fillId="10" borderId="20" xfId="0" applyFill="1" applyBorder="1" applyAlignment="1">
      <alignment horizontal="center" vertical="center" shrinkToFit="1"/>
    </xf>
    <xf numFmtId="0" fontId="0" fillId="16" borderId="6" xfId="0" applyFill="1" applyBorder="1" applyAlignment="1">
      <alignment horizontal="center" vertical="center" shrinkToFit="1"/>
    </xf>
    <xf numFmtId="0" fontId="0" fillId="16" borderId="17" xfId="0" applyFill="1" applyBorder="1" applyAlignment="1">
      <alignment horizontal="center" vertical="center" shrinkToFit="1"/>
    </xf>
    <xf numFmtId="0" fontId="0" fillId="16" borderId="19" xfId="0" applyFill="1" applyBorder="1" applyAlignment="1">
      <alignment horizontal="center" vertical="center" shrinkToFit="1"/>
    </xf>
    <xf numFmtId="0" fontId="0" fillId="16" borderId="20" xfId="0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38" fontId="1" fillId="0" borderId="0" xfId="1" applyAlignment="1"/>
    <xf numFmtId="38" fontId="1" fillId="2" borderId="0" xfId="1" applyFill="1" applyAlignment="1"/>
    <xf numFmtId="38" fontId="1" fillId="0" borderId="0" xfId="1" applyFill="1" applyBorder="1" applyAlignment="1"/>
    <xf numFmtId="0" fontId="10" fillId="18" borderId="2" xfId="0" applyFont="1" applyFill="1" applyBorder="1" applyAlignment="1">
      <alignment horizontal="left" vertical="center" wrapText="1"/>
    </xf>
    <xf numFmtId="0" fontId="10" fillId="18" borderId="8" xfId="0" applyFont="1" applyFill="1" applyBorder="1" applyAlignment="1">
      <alignment horizontal="left" vertical="center" wrapText="1"/>
    </xf>
    <xf numFmtId="0" fontId="10" fillId="18" borderId="3" xfId="0" applyFont="1" applyFill="1" applyBorder="1" applyAlignment="1">
      <alignment horizontal="left" vertical="center" wrapText="1"/>
    </xf>
    <xf numFmtId="176" fontId="0" fillId="18" borderId="2" xfId="0" applyNumberFormat="1" applyFill="1" applyBorder="1" applyAlignment="1" applyProtection="1">
      <alignment horizontal="center" vertical="center"/>
      <protection locked="0"/>
    </xf>
    <xf numFmtId="176" fontId="0" fillId="18" borderId="8" xfId="0" applyNumberFormat="1" applyFill="1" applyBorder="1" applyAlignment="1" applyProtection="1">
      <alignment horizontal="center" vertical="center"/>
      <protection locked="0"/>
    </xf>
    <xf numFmtId="0" fontId="0" fillId="18" borderId="2" xfId="0" applyFill="1" applyBorder="1" applyAlignment="1" applyProtection="1">
      <alignment horizontal="center" vertical="center"/>
      <protection locked="0"/>
    </xf>
    <xf numFmtId="49" fontId="0" fillId="18" borderId="8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shrinkToFit="1"/>
    </xf>
    <xf numFmtId="0" fontId="26" fillId="18" borderId="0" xfId="0" applyFont="1" applyFill="1" applyAlignment="1">
      <alignment horizontal="center" vertical="center" shrinkToFit="1"/>
    </xf>
    <xf numFmtId="0" fontId="0" fillId="13" borderId="24" xfId="0" applyFill="1" applyBorder="1" applyAlignment="1" applyProtection="1">
      <alignment horizontal="center" vertical="center"/>
      <protection locked="0"/>
    </xf>
    <xf numFmtId="0" fontId="0" fillId="13" borderId="25" xfId="0" applyFill="1" applyBorder="1" applyAlignment="1" applyProtection="1">
      <alignment horizontal="center" vertical="center"/>
      <protection locked="0"/>
    </xf>
    <xf numFmtId="0" fontId="6" fillId="13" borderId="22" xfId="0" applyFont="1" applyFill="1" applyBorder="1" applyAlignment="1" applyProtection="1">
      <alignment horizontal="center"/>
      <protection locked="0"/>
    </xf>
    <xf numFmtId="0" fontId="0" fillId="13" borderId="23" xfId="0" applyFill="1" applyBorder="1" applyAlignment="1" applyProtection="1">
      <alignment horizontal="center" vertical="center"/>
      <protection locked="0"/>
    </xf>
    <xf numFmtId="0" fontId="24" fillId="0" borderId="4" xfId="0" applyFont="1" applyBorder="1" applyAlignment="1">
      <alignment horizontal="center" vertical="center"/>
    </xf>
    <xf numFmtId="0" fontId="0" fillId="16" borderId="23" xfId="0" applyFill="1" applyBorder="1" applyAlignment="1" applyProtection="1">
      <alignment horizontal="center" vertical="center"/>
      <protection locked="0"/>
    </xf>
    <xf numFmtId="0" fontId="0" fillId="16" borderId="11" xfId="0" applyFill="1" applyBorder="1" applyAlignment="1" applyProtection="1">
      <alignment horizontal="center" vertical="center"/>
      <protection locked="0"/>
    </xf>
    <xf numFmtId="0" fontId="0" fillId="16" borderId="13" xfId="0" applyFill="1" applyBorder="1" applyAlignment="1" applyProtection="1">
      <alignment horizontal="center" vertical="center"/>
      <protection locked="0"/>
    </xf>
    <xf numFmtId="0" fontId="6" fillId="16" borderId="22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3" borderId="2" xfId="0" applyFill="1" applyBorder="1" applyAlignment="1" applyProtection="1">
      <alignment horizontal="center" vertical="center"/>
      <protection locked="0"/>
    </xf>
    <xf numFmtId="0" fontId="0" fillId="13" borderId="8" xfId="0" applyFill="1" applyBorder="1" applyAlignment="1" applyProtection="1">
      <alignment horizontal="center" vertical="center"/>
      <protection locked="0"/>
    </xf>
    <xf numFmtId="0" fontId="0" fillId="13" borderId="3" xfId="0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11" fillId="10" borderId="4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left" vertical="center" wrapText="1" shrinkToFit="1"/>
    </xf>
    <xf numFmtId="0" fontId="16" fillId="4" borderId="6" xfId="0" applyFont="1" applyFill="1" applyBorder="1" applyAlignment="1">
      <alignment horizontal="left" vertical="center" shrinkToFit="1"/>
    </xf>
    <xf numFmtId="0" fontId="16" fillId="4" borderId="17" xfId="0" applyFont="1" applyFill="1" applyBorder="1" applyAlignment="1">
      <alignment horizontal="left" vertical="center" shrinkToFit="1"/>
    </xf>
    <xf numFmtId="0" fontId="16" fillId="4" borderId="7" xfId="0" applyFont="1" applyFill="1" applyBorder="1" applyAlignment="1">
      <alignment horizontal="left" vertical="center" shrinkToFit="1"/>
    </xf>
    <xf numFmtId="0" fontId="16" fillId="4" borderId="0" xfId="0" applyFont="1" applyFill="1" applyAlignment="1">
      <alignment horizontal="left" vertical="center" shrinkToFit="1"/>
    </xf>
    <xf numFmtId="0" fontId="16" fillId="4" borderId="21" xfId="0" applyFont="1" applyFill="1" applyBorder="1" applyAlignment="1">
      <alignment horizontal="left" vertical="center" shrinkToFit="1"/>
    </xf>
    <xf numFmtId="0" fontId="16" fillId="4" borderId="18" xfId="0" applyFont="1" applyFill="1" applyBorder="1" applyAlignment="1">
      <alignment horizontal="left" vertical="center" shrinkToFit="1"/>
    </xf>
    <xf numFmtId="0" fontId="16" fillId="4" borderId="19" xfId="0" applyFont="1" applyFill="1" applyBorder="1" applyAlignment="1">
      <alignment horizontal="left" vertical="center" shrinkToFit="1"/>
    </xf>
    <xf numFmtId="0" fontId="16" fillId="4" borderId="20" xfId="0" applyFont="1" applyFill="1" applyBorder="1" applyAlignment="1">
      <alignment horizontal="left" vertical="center" shrinkToFi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  <color rgb="FFFFCCCC"/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76199</xdr:colOff>
      <xdr:row>16</xdr:row>
      <xdr:rowOff>85725</xdr:rowOff>
    </xdr:from>
    <xdr:to>
      <xdr:col>24</xdr:col>
      <xdr:colOff>95250</xdr:colOff>
      <xdr:row>19</xdr:row>
      <xdr:rowOff>123825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303ADE6-FCEC-58F1-4C5B-55281A99AD5A}"/>
            </a:ext>
          </a:extLst>
        </xdr:cNvPr>
        <xdr:cNvSpPr/>
      </xdr:nvSpPr>
      <xdr:spPr>
        <a:xfrm>
          <a:off x="4095749" y="3600450"/>
          <a:ext cx="2876551" cy="6286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見学参加校の欄は</a:t>
          </a:r>
          <a:r>
            <a:rPr kumimoji="1" lang="ja-JP" altLang="en-US" sz="1100" b="1" u="sng"/>
            <a:t>１つも部門に参加しない学校のみ</a:t>
          </a:r>
          <a:r>
            <a:rPr kumimoji="1" lang="ja-JP" altLang="en-US" sz="1100"/>
            <a:t>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11</xdr:row>
      <xdr:rowOff>38099</xdr:rowOff>
    </xdr:from>
    <xdr:to>
      <xdr:col>10</xdr:col>
      <xdr:colOff>228600</xdr:colOff>
      <xdr:row>16</xdr:row>
      <xdr:rowOff>114300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2050" y="2019299"/>
          <a:ext cx="1924050" cy="1104901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/>
            <a:t>氏名のスペースの入れ方に注意して下さい。</a:t>
          </a:r>
        </a:p>
      </xdr:txBody>
    </xdr:sp>
    <xdr:clientData/>
  </xdr:twoCellAnchor>
  <xdr:twoCellAnchor>
    <xdr:from>
      <xdr:col>18</xdr:col>
      <xdr:colOff>123265</xdr:colOff>
      <xdr:row>9</xdr:row>
      <xdr:rowOff>67238</xdr:rowOff>
    </xdr:from>
    <xdr:to>
      <xdr:col>25</xdr:col>
      <xdr:colOff>149411</xdr:colOff>
      <xdr:row>14</xdr:row>
      <xdr:rowOff>276412</xdr:rowOff>
    </xdr:to>
    <xdr:sp macro="" textlink="">
      <xdr:nvSpPr>
        <xdr:cNvPr id="4" name="吹き出し: 左矢印 3">
          <a:extLst>
            <a:ext uri="{FF2B5EF4-FFF2-40B4-BE49-F238E27FC236}">
              <a16:creationId xmlns:a16="http://schemas.microsoft.com/office/drawing/2014/main" id="{FE325499-6A15-31A7-83CA-CCFC7C939E7F}"/>
            </a:ext>
          </a:extLst>
        </xdr:cNvPr>
        <xdr:cNvSpPr/>
      </xdr:nvSpPr>
      <xdr:spPr>
        <a:xfrm>
          <a:off x="4829736" y="1882591"/>
          <a:ext cx="1856440" cy="1210233"/>
        </a:xfrm>
        <a:prstGeom prst="leftArrow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/>
            <a:t>１つも部門に参加しない学校</a:t>
          </a:r>
          <a:r>
            <a:rPr kumimoji="1" lang="ja-JP" altLang="en-US" sz="1100"/>
            <a:t>で見学を希望する学校は見学参加生徒の数を記入してください</a:t>
          </a:r>
          <a:endParaRPr kumimoji="1" lang="en-US" altLang="ja-JP" sz="1100"/>
        </a:p>
        <a:p>
          <a:pPr algn="l"/>
          <a:r>
            <a:rPr kumimoji="1" lang="ja-JP" altLang="en-US" sz="1100"/>
            <a:t>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235323</xdr:colOff>
      <xdr:row>15</xdr:row>
      <xdr:rowOff>33617</xdr:rowOff>
    </xdr:from>
    <xdr:to>
      <xdr:col>24</xdr:col>
      <xdr:colOff>100852</xdr:colOff>
      <xdr:row>18</xdr:row>
      <xdr:rowOff>134471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331B388-3B08-4EC4-91AD-964AF9D03710}"/>
            </a:ext>
          </a:extLst>
        </xdr:cNvPr>
        <xdr:cNvSpPr/>
      </xdr:nvSpPr>
      <xdr:spPr>
        <a:xfrm>
          <a:off x="4314264" y="3216088"/>
          <a:ext cx="2779059" cy="59391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見学欄は</a:t>
          </a:r>
          <a:r>
            <a:rPr kumimoji="1" lang="ja-JP" altLang="en-US" sz="1100" b="1" u="sng"/>
            <a:t>１つも部門に参加しない学校</a:t>
          </a:r>
          <a:r>
            <a:rPr kumimoji="1" lang="ja-JP" altLang="en-US" sz="1100"/>
            <a:t>のみ記入してください。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158"/>
  <sheetViews>
    <sheetView showGridLines="0" tabSelected="1" zoomScaleSheetLayoutView="100" workbookViewId="0">
      <selection activeCell="W12" sqref="W12"/>
    </sheetView>
  </sheetViews>
  <sheetFormatPr defaultColWidth="3.7265625" defaultRowHeight="13"/>
  <cols>
    <col min="1" max="10" width="3.7265625" customWidth="1"/>
    <col min="11" max="11" width="4" customWidth="1"/>
    <col min="12" max="27" width="3.7265625" customWidth="1"/>
    <col min="28" max="28" width="22" customWidth="1"/>
  </cols>
  <sheetData>
    <row r="1" spans="1:39" ht="35.25" customHeight="1">
      <c r="A1" s="225" t="s">
        <v>297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</row>
    <row r="2" spans="1:39" ht="13.5" customHeight="1">
      <c r="A2" s="84" t="s">
        <v>420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</row>
    <row r="3" spans="1:39" ht="16.5">
      <c r="A3" s="217" t="s">
        <v>19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</row>
    <row r="4" spans="1:39" ht="20.25" customHeight="1" thickBot="1">
      <c r="Q4" s="149" t="s">
        <v>342</v>
      </c>
      <c r="R4" s="149"/>
      <c r="S4" s="50"/>
      <c r="T4" s="1" t="s">
        <v>76</v>
      </c>
      <c r="U4" s="50"/>
      <c r="V4" s="1" t="s">
        <v>75</v>
      </c>
      <c r="W4" s="50"/>
      <c r="X4" s="1" t="s">
        <v>74</v>
      </c>
      <c r="Y4" s="1"/>
      <c r="AA4" s="122" t="s">
        <v>77</v>
      </c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4"/>
    </row>
    <row r="5" spans="1:39" s="1" customFormat="1" ht="22.5" customHeight="1" thickBot="1">
      <c r="A5" s="82" t="s">
        <v>0</v>
      </c>
      <c r="B5" s="82"/>
      <c r="C5" s="218" t="str">
        <f>IFERROR(VLOOKUP(AA5,$A$76:$M$154,3,FALSE),"")</f>
        <v/>
      </c>
      <c r="D5" s="218"/>
      <c r="E5" s="218"/>
      <c r="F5" s="218"/>
      <c r="G5" s="218"/>
      <c r="H5" s="218"/>
      <c r="I5" s="82" t="s">
        <v>1</v>
      </c>
      <c r="J5" s="82"/>
      <c r="K5" s="82"/>
      <c r="M5" s="82" t="s">
        <v>2</v>
      </c>
      <c r="N5" s="82"/>
      <c r="O5" s="82"/>
      <c r="P5" s="82" t="str">
        <f>IFERROR(VLOOKUP(AA5,$A$76:$L$154,10,FALSE),"")</f>
        <v/>
      </c>
      <c r="Q5" s="82"/>
      <c r="R5" s="82"/>
      <c r="S5" s="82"/>
      <c r="T5" s="82"/>
      <c r="U5" s="82"/>
      <c r="V5" s="82"/>
      <c r="W5" s="82"/>
      <c r="X5" s="82"/>
      <c r="Y5" s="82"/>
      <c r="AA5" s="70"/>
      <c r="AB5" s="227" t="s">
        <v>337</v>
      </c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9"/>
    </row>
    <row r="6" spans="1:39" ht="3.75" customHeight="1">
      <c r="AB6" s="230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2"/>
    </row>
    <row r="7" spans="1:39" s="1" customFormat="1" ht="22.5" customHeight="1">
      <c r="A7" s="82" t="s">
        <v>42</v>
      </c>
      <c r="B7" s="82"/>
      <c r="C7" s="105" t="str">
        <f>IFERROR(VLOOKUP(AA5,$A$76:$L$154,8,FALSE),"")</f>
        <v/>
      </c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106"/>
      <c r="P7" s="82" t="s">
        <v>21</v>
      </c>
      <c r="Q7" s="82"/>
      <c r="R7" s="82"/>
      <c r="S7" s="222"/>
      <c r="T7" s="223"/>
      <c r="U7" s="223"/>
      <c r="V7" s="223"/>
      <c r="W7" s="223"/>
      <c r="X7" s="223"/>
      <c r="Y7" s="224"/>
      <c r="AA7" s="21"/>
      <c r="AB7" s="233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5"/>
    </row>
    <row r="8" spans="1:39" s="1" customFormat="1" ht="22.5" customHeight="1">
      <c r="A8" s="82" t="s">
        <v>3</v>
      </c>
      <c r="B8" s="82"/>
      <c r="C8" s="82" t="str">
        <f>IFERROR(VLOOKUP(AA5,$A$76:$L$154,9,FALSE),"")</f>
        <v/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P8" s="82" t="s">
        <v>22</v>
      </c>
      <c r="Q8" s="82"/>
      <c r="R8" s="82"/>
      <c r="S8" s="222"/>
      <c r="T8" s="223"/>
      <c r="U8" s="223"/>
      <c r="V8" s="223"/>
      <c r="W8" s="223"/>
      <c r="X8" s="223"/>
      <c r="Y8" s="224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</row>
    <row r="9" spans="1:39" s="1" customFormat="1" ht="3.75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P9" s="2"/>
      <c r="Q9" s="2"/>
      <c r="R9" s="2"/>
      <c r="S9" s="4"/>
      <c r="T9" s="4"/>
      <c r="U9" s="4"/>
      <c r="V9" s="4"/>
      <c r="W9" s="4"/>
      <c r="X9" s="4"/>
    </row>
    <row r="10" spans="1:39">
      <c r="A10" t="s">
        <v>5</v>
      </c>
      <c r="P10" t="s">
        <v>422</v>
      </c>
    </row>
    <row r="11" spans="1:39" s="13" customFormat="1" ht="10.5" customHeight="1">
      <c r="A11" s="82">
        <v>1</v>
      </c>
      <c r="B11" s="83" t="s">
        <v>33</v>
      </c>
      <c r="C11" s="83"/>
      <c r="D11" s="83"/>
      <c r="E11" s="210"/>
      <c r="F11" s="210"/>
      <c r="G11" s="210"/>
      <c r="H11" s="210"/>
      <c r="I11" s="210"/>
      <c r="J11" s="210"/>
      <c r="K11" s="210"/>
      <c r="L11" s="73" t="s">
        <v>23</v>
      </c>
      <c r="M11" s="77"/>
      <c r="N11" s="1"/>
      <c r="O11" s="1"/>
      <c r="P11" s="155" t="s">
        <v>29</v>
      </c>
      <c r="Q11" s="156"/>
      <c r="R11" s="141"/>
      <c r="S11" s="142"/>
      <c r="T11" s="146" t="s">
        <v>14</v>
      </c>
      <c r="U11" s="52"/>
      <c r="V11" s="52"/>
      <c r="W11" s="52"/>
      <c r="X11" s="52"/>
      <c r="Y11" s="52"/>
      <c r="Z11"/>
      <c r="AA11" s="128" t="s">
        <v>267</v>
      </c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30"/>
    </row>
    <row r="12" spans="1:39" s="1" customFormat="1" ht="22.5" customHeight="1">
      <c r="A12" s="82"/>
      <c r="B12" s="90" t="s">
        <v>12</v>
      </c>
      <c r="C12" s="90"/>
      <c r="D12" s="90"/>
      <c r="E12" s="211"/>
      <c r="F12" s="211"/>
      <c r="G12" s="211"/>
      <c r="H12" s="211"/>
      <c r="I12" s="211"/>
      <c r="J12" s="211"/>
      <c r="K12" s="211"/>
      <c r="L12" s="176"/>
      <c r="M12" s="178"/>
      <c r="P12" s="157"/>
      <c r="Q12" s="158"/>
      <c r="R12" s="143"/>
      <c r="S12" s="144"/>
      <c r="T12" s="146"/>
      <c r="AA12" s="131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3"/>
    </row>
    <row r="13" spans="1:39" s="13" customFormat="1" ht="12" customHeight="1">
      <c r="A13" s="82">
        <v>2</v>
      </c>
      <c r="B13" s="83" t="s">
        <v>33</v>
      </c>
      <c r="C13" s="83"/>
      <c r="D13" s="83"/>
      <c r="E13" s="210"/>
      <c r="F13" s="210"/>
      <c r="G13" s="210"/>
      <c r="H13" s="210"/>
      <c r="I13" s="210"/>
      <c r="J13" s="210"/>
      <c r="K13" s="210"/>
      <c r="L13" s="73" t="s">
        <v>23</v>
      </c>
      <c r="M13" s="77"/>
      <c r="N13" s="1"/>
      <c r="O13" s="1"/>
      <c r="P13" s="155" t="s">
        <v>30</v>
      </c>
      <c r="Q13" s="156"/>
      <c r="R13" s="141"/>
      <c r="S13" s="142"/>
      <c r="T13" s="146" t="s">
        <v>14</v>
      </c>
      <c r="U13" s="52"/>
      <c r="V13" s="52"/>
      <c r="W13" s="52"/>
      <c r="X13" s="52"/>
      <c r="Y13" s="52"/>
      <c r="Z13"/>
      <c r="AA13" s="128" t="s">
        <v>80</v>
      </c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30"/>
    </row>
    <row r="14" spans="1:39" s="1" customFormat="1" ht="22.5" customHeight="1">
      <c r="A14" s="82"/>
      <c r="B14" s="90" t="s">
        <v>12</v>
      </c>
      <c r="C14" s="90"/>
      <c r="D14" s="90"/>
      <c r="E14" s="211"/>
      <c r="F14" s="211"/>
      <c r="G14" s="211"/>
      <c r="H14" s="211"/>
      <c r="I14" s="211"/>
      <c r="J14" s="211"/>
      <c r="K14" s="211"/>
      <c r="L14" s="176"/>
      <c r="M14" s="178"/>
      <c r="P14" s="157"/>
      <c r="Q14" s="158"/>
      <c r="R14" s="143"/>
      <c r="S14" s="144"/>
      <c r="T14" s="146"/>
      <c r="AA14" s="131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3"/>
    </row>
    <row r="15" spans="1:39" s="13" customFormat="1" ht="12" customHeight="1">
      <c r="A15" s="82">
        <v>3</v>
      </c>
      <c r="B15" s="83" t="s">
        <v>33</v>
      </c>
      <c r="C15" s="83"/>
      <c r="D15" s="83"/>
      <c r="E15" s="210"/>
      <c r="F15" s="210"/>
      <c r="G15" s="210"/>
      <c r="H15" s="210"/>
      <c r="I15" s="210"/>
      <c r="J15" s="210"/>
      <c r="K15" s="210"/>
      <c r="L15" s="73" t="s">
        <v>23</v>
      </c>
      <c r="M15" s="77"/>
      <c r="N15" s="1"/>
      <c r="O15" s="1"/>
      <c r="P15" s="155" t="s">
        <v>271</v>
      </c>
      <c r="Q15" s="156"/>
      <c r="R15" s="141"/>
      <c r="S15" s="142"/>
      <c r="T15" s="146" t="s">
        <v>14</v>
      </c>
      <c r="U15" s="52"/>
      <c r="V15" s="52"/>
      <c r="W15" s="52"/>
      <c r="X15" s="52"/>
      <c r="Y15" s="52"/>
      <c r="Z15"/>
      <c r="AA15" s="145" t="s">
        <v>270</v>
      </c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30"/>
    </row>
    <row r="16" spans="1:39" s="1" customFormat="1" ht="22.5" customHeight="1">
      <c r="A16" s="82"/>
      <c r="B16" s="90" t="s">
        <v>12</v>
      </c>
      <c r="C16" s="90"/>
      <c r="D16" s="90"/>
      <c r="E16" s="211"/>
      <c r="F16" s="211"/>
      <c r="G16" s="211"/>
      <c r="H16" s="211"/>
      <c r="I16" s="211"/>
      <c r="J16" s="211"/>
      <c r="K16" s="211"/>
      <c r="L16" s="176"/>
      <c r="M16" s="178"/>
      <c r="P16" s="157"/>
      <c r="Q16" s="158"/>
      <c r="R16" s="143"/>
      <c r="S16" s="144"/>
      <c r="T16" s="146"/>
      <c r="AA16" s="131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3"/>
    </row>
    <row r="17" spans="1:39" s="13" customFormat="1" ht="12" customHeight="1">
      <c r="A17" s="82">
        <v>4</v>
      </c>
      <c r="B17" s="83" t="s">
        <v>33</v>
      </c>
      <c r="C17" s="83"/>
      <c r="D17" s="83"/>
      <c r="E17" s="210"/>
      <c r="F17" s="210"/>
      <c r="G17" s="210"/>
      <c r="H17" s="210"/>
      <c r="I17" s="210"/>
      <c r="J17" s="210"/>
      <c r="K17" s="210"/>
      <c r="L17" s="73" t="s">
        <v>23</v>
      </c>
      <c r="M17" s="77"/>
      <c r="N17" s="1"/>
      <c r="O17" s="1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/>
    </row>
    <row r="18" spans="1:39" s="1" customFormat="1" ht="22.5" customHeight="1">
      <c r="A18" s="82"/>
      <c r="B18" s="90" t="s">
        <v>12</v>
      </c>
      <c r="C18" s="90"/>
      <c r="D18" s="90"/>
      <c r="E18" s="211"/>
      <c r="F18" s="211"/>
      <c r="G18" s="211"/>
      <c r="H18" s="211"/>
      <c r="I18" s="211"/>
      <c r="J18" s="211"/>
      <c r="K18" s="211"/>
      <c r="L18" s="176"/>
      <c r="M18" s="178"/>
    </row>
    <row r="19" spans="1:39" s="1" customFormat="1" ht="12" customHeight="1">
      <c r="A19" s="212" t="s">
        <v>339</v>
      </c>
      <c r="B19" s="83" t="s">
        <v>33</v>
      </c>
      <c r="C19" s="83"/>
      <c r="D19" s="83"/>
      <c r="E19" s="216"/>
      <c r="F19" s="216"/>
      <c r="G19" s="216"/>
      <c r="H19" s="216"/>
      <c r="I19" s="216"/>
      <c r="J19" s="216"/>
      <c r="K19" s="216"/>
      <c r="L19" s="73" t="s">
        <v>23</v>
      </c>
      <c r="M19" s="77"/>
      <c r="AA19" s="159" t="s">
        <v>340</v>
      </c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1"/>
    </row>
    <row r="20" spans="1:39" s="1" customFormat="1" ht="22.5" customHeight="1">
      <c r="A20" s="212"/>
      <c r="B20" s="90" t="s">
        <v>12</v>
      </c>
      <c r="C20" s="90"/>
      <c r="D20" s="90"/>
      <c r="E20" s="213"/>
      <c r="F20" s="213"/>
      <c r="G20" s="213"/>
      <c r="H20" s="213"/>
      <c r="I20" s="213"/>
      <c r="J20" s="213"/>
      <c r="K20" s="213"/>
      <c r="L20" s="214"/>
      <c r="M20" s="215"/>
      <c r="AA20" s="162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4"/>
    </row>
    <row r="21" spans="1:39" s="1" customFormat="1" ht="3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7"/>
      <c r="Q21" s="17"/>
      <c r="R21" s="17"/>
      <c r="S21" s="17"/>
      <c r="T21" s="17"/>
      <c r="U21" s="17"/>
      <c r="V21" s="17"/>
      <c r="W21" s="17"/>
      <c r="X21" s="17"/>
      <c r="Y21" s="18"/>
    </row>
    <row r="22" spans="1:39">
      <c r="A22" t="s">
        <v>6</v>
      </c>
    </row>
    <row r="23" spans="1:39" s="13" customFormat="1" ht="13.5" customHeight="1">
      <c r="A23" s="82">
        <v>1</v>
      </c>
      <c r="B23" s="83" t="s">
        <v>34</v>
      </c>
      <c r="C23" s="83"/>
      <c r="D23" s="83"/>
      <c r="E23" s="210"/>
      <c r="F23" s="210"/>
      <c r="G23" s="210"/>
      <c r="H23" s="210"/>
      <c r="I23" s="210"/>
      <c r="J23" s="210"/>
      <c r="K23" s="210"/>
      <c r="L23" s="73" t="s">
        <v>23</v>
      </c>
      <c r="M23" s="77"/>
      <c r="N23" s="73" t="s">
        <v>20</v>
      </c>
      <c r="O23" s="74"/>
      <c r="P23" s="95" t="s">
        <v>35</v>
      </c>
      <c r="Q23" s="208"/>
      <c r="R23" s="179"/>
      <c r="S23" s="179"/>
      <c r="T23" s="179"/>
      <c r="U23" s="179"/>
      <c r="V23" s="179"/>
      <c r="W23" s="179"/>
      <c r="X23" s="179"/>
      <c r="Y23" s="180"/>
      <c r="Z23"/>
      <c r="AA23" s="147" t="s">
        <v>338</v>
      </c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ht="22.5" customHeight="1">
      <c r="A24" s="82"/>
      <c r="B24" s="90" t="s">
        <v>12</v>
      </c>
      <c r="C24" s="90"/>
      <c r="D24" s="90"/>
      <c r="E24" s="211"/>
      <c r="F24" s="211"/>
      <c r="G24" s="211"/>
      <c r="H24" s="211"/>
      <c r="I24" s="211"/>
      <c r="J24" s="211"/>
      <c r="K24" s="211"/>
      <c r="L24" s="176"/>
      <c r="M24" s="178"/>
      <c r="N24" s="75"/>
      <c r="O24" s="76"/>
      <c r="P24" s="96"/>
      <c r="Q24" s="209"/>
      <c r="R24" s="181"/>
      <c r="S24" s="181"/>
      <c r="T24" s="181"/>
      <c r="U24" s="181"/>
      <c r="V24" s="181"/>
      <c r="W24" s="181"/>
      <c r="X24" s="181"/>
      <c r="Y24" s="182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13" customFormat="1" ht="12" customHeight="1">
      <c r="A25" s="82">
        <v>2</v>
      </c>
      <c r="B25" s="83" t="s">
        <v>33</v>
      </c>
      <c r="C25" s="83"/>
      <c r="D25" s="83"/>
      <c r="E25" s="210"/>
      <c r="F25" s="210"/>
      <c r="G25" s="210"/>
      <c r="H25" s="210"/>
      <c r="I25" s="210"/>
      <c r="J25" s="210"/>
      <c r="K25" s="210"/>
      <c r="L25" s="73" t="s">
        <v>23</v>
      </c>
      <c r="M25" s="77"/>
      <c r="N25" s="73" t="s">
        <v>20</v>
      </c>
      <c r="O25" s="74"/>
      <c r="P25" s="95" t="s">
        <v>35</v>
      </c>
      <c r="Q25" s="208"/>
      <c r="R25" s="179" t="str">
        <f>IF(Q25="","",VLOOKUP(Q25,$AA$71:$AB$75,2,FALSE))</f>
        <v/>
      </c>
      <c r="S25" s="179"/>
      <c r="T25" s="179"/>
      <c r="U25" s="179"/>
      <c r="V25" s="179"/>
      <c r="W25" s="179"/>
      <c r="X25" s="179"/>
      <c r="Y25" s="180"/>
      <c r="Z25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ht="22.5" customHeight="1">
      <c r="A26" s="82"/>
      <c r="B26" s="90" t="s">
        <v>12</v>
      </c>
      <c r="C26" s="90"/>
      <c r="D26" s="90"/>
      <c r="E26" s="211"/>
      <c r="F26" s="211"/>
      <c r="G26" s="211"/>
      <c r="H26" s="211"/>
      <c r="I26" s="211"/>
      <c r="J26" s="211"/>
      <c r="K26" s="211"/>
      <c r="L26" s="176"/>
      <c r="M26" s="178"/>
      <c r="N26" s="75"/>
      <c r="O26" s="76"/>
      <c r="P26" s="96"/>
      <c r="Q26" s="209"/>
      <c r="R26" s="181"/>
      <c r="S26" s="181"/>
      <c r="T26" s="181"/>
      <c r="U26" s="181"/>
      <c r="V26" s="181"/>
      <c r="W26" s="181"/>
      <c r="X26" s="181"/>
      <c r="Y26" s="182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13" customFormat="1" ht="12" customHeight="1">
      <c r="A27" s="82">
        <v>3</v>
      </c>
      <c r="B27" s="83" t="s">
        <v>33</v>
      </c>
      <c r="C27" s="83"/>
      <c r="D27" s="83"/>
      <c r="E27" s="210"/>
      <c r="F27" s="210"/>
      <c r="G27" s="210"/>
      <c r="H27" s="210"/>
      <c r="I27" s="210"/>
      <c r="J27" s="210"/>
      <c r="K27" s="210"/>
      <c r="L27" s="73" t="s">
        <v>23</v>
      </c>
      <c r="M27" s="77"/>
      <c r="N27" s="73" t="s">
        <v>20</v>
      </c>
      <c r="O27" s="74"/>
      <c r="P27" s="95" t="s">
        <v>35</v>
      </c>
      <c r="Q27" s="208"/>
      <c r="R27" s="179" t="str">
        <f>IF(Q27="","",VLOOKUP(Q27,$AA$71:$AB$75,2,FALSE))</f>
        <v/>
      </c>
      <c r="S27" s="179"/>
      <c r="T27" s="179"/>
      <c r="U27" s="179"/>
      <c r="V27" s="179"/>
      <c r="W27" s="179"/>
      <c r="X27" s="179"/>
      <c r="Y27" s="180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ht="22.5" customHeight="1">
      <c r="A28" s="82"/>
      <c r="B28" s="90" t="s">
        <v>12</v>
      </c>
      <c r="C28" s="90"/>
      <c r="D28" s="90"/>
      <c r="E28" s="211"/>
      <c r="F28" s="211"/>
      <c r="G28" s="211"/>
      <c r="H28" s="211"/>
      <c r="I28" s="211"/>
      <c r="J28" s="211"/>
      <c r="K28" s="211"/>
      <c r="L28" s="176"/>
      <c r="M28" s="178"/>
      <c r="N28" s="75"/>
      <c r="O28" s="76"/>
      <c r="P28" s="96"/>
      <c r="Q28" s="209"/>
      <c r="R28" s="181"/>
      <c r="S28" s="181"/>
      <c r="T28" s="181"/>
      <c r="U28" s="181"/>
      <c r="V28" s="181"/>
      <c r="W28" s="181"/>
      <c r="X28" s="181"/>
      <c r="Y28" s="182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</row>
    <row r="29" spans="1:39" s="13" customFormat="1" ht="12" customHeight="1">
      <c r="A29" s="82">
        <v>4</v>
      </c>
      <c r="B29" s="83" t="s">
        <v>33</v>
      </c>
      <c r="C29" s="83"/>
      <c r="D29" s="83"/>
      <c r="E29" s="210"/>
      <c r="F29" s="210"/>
      <c r="G29" s="210"/>
      <c r="H29" s="210"/>
      <c r="I29" s="210"/>
      <c r="J29" s="210"/>
      <c r="K29" s="210"/>
      <c r="L29" s="73" t="s">
        <v>23</v>
      </c>
      <c r="M29" s="77"/>
      <c r="N29" s="73" t="s">
        <v>20</v>
      </c>
      <c r="O29" s="74"/>
      <c r="P29" s="95" t="s">
        <v>35</v>
      </c>
      <c r="Q29" s="208"/>
      <c r="R29" s="179" t="str">
        <f>IF(Q29="","",VLOOKUP(Q29,$AA$71:$AB$75,2,FALSE))</f>
        <v/>
      </c>
      <c r="S29" s="179"/>
      <c r="T29" s="179"/>
      <c r="U29" s="179"/>
      <c r="V29" s="179"/>
      <c r="W29" s="179"/>
      <c r="X29" s="179"/>
      <c r="Y29" s="180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ht="22.5" customHeight="1">
      <c r="A30" s="82"/>
      <c r="B30" s="90" t="s">
        <v>12</v>
      </c>
      <c r="C30" s="90"/>
      <c r="D30" s="90"/>
      <c r="E30" s="211"/>
      <c r="F30" s="211"/>
      <c r="G30" s="211"/>
      <c r="H30" s="211"/>
      <c r="I30" s="211"/>
      <c r="J30" s="211"/>
      <c r="K30" s="211"/>
      <c r="L30" s="176"/>
      <c r="M30" s="178"/>
      <c r="N30" s="75"/>
      <c r="O30" s="76"/>
      <c r="P30" s="96"/>
      <c r="Q30" s="209"/>
      <c r="R30" s="181"/>
      <c r="S30" s="181"/>
      <c r="T30" s="181"/>
      <c r="U30" s="181"/>
      <c r="V30" s="181"/>
      <c r="W30" s="181"/>
      <c r="X30" s="181"/>
      <c r="Y30" s="182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</row>
    <row r="31" spans="1:39" ht="12" customHeight="1">
      <c r="A31" s="212" t="s">
        <v>339</v>
      </c>
      <c r="B31" s="83" t="s">
        <v>33</v>
      </c>
      <c r="C31" s="83"/>
      <c r="D31" s="83"/>
      <c r="E31" s="216"/>
      <c r="F31" s="216"/>
      <c r="G31" s="216"/>
      <c r="H31" s="216"/>
      <c r="I31" s="216"/>
      <c r="J31" s="216"/>
      <c r="K31" s="216"/>
      <c r="L31" s="73" t="s">
        <v>23</v>
      </c>
      <c r="M31" s="77"/>
      <c r="N31" s="73" t="s">
        <v>20</v>
      </c>
      <c r="O31" s="74"/>
      <c r="P31" s="95" t="s">
        <v>35</v>
      </c>
      <c r="Q31" s="171"/>
      <c r="R31" s="183" t="str">
        <f>IF(Q31="","",VLOOKUP(Q31,$AA$71:$AB$75,2,FALSE))</f>
        <v/>
      </c>
      <c r="S31" s="183"/>
      <c r="T31" s="183"/>
      <c r="U31" s="183"/>
      <c r="V31" s="183"/>
      <c r="W31" s="183"/>
      <c r="X31" s="183"/>
      <c r="Y31" s="184"/>
      <c r="AA31" s="165" t="s">
        <v>341</v>
      </c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7"/>
    </row>
    <row r="32" spans="1:39" ht="22.5" customHeight="1">
      <c r="A32" s="212"/>
      <c r="B32" s="90" t="s">
        <v>12</v>
      </c>
      <c r="C32" s="90"/>
      <c r="D32" s="90"/>
      <c r="E32" s="213"/>
      <c r="F32" s="213"/>
      <c r="G32" s="213"/>
      <c r="H32" s="213"/>
      <c r="I32" s="213"/>
      <c r="J32" s="213"/>
      <c r="K32" s="213"/>
      <c r="L32" s="214"/>
      <c r="M32" s="215"/>
      <c r="N32" s="75"/>
      <c r="O32" s="76"/>
      <c r="P32" s="96"/>
      <c r="Q32" s="172"/>
      <c r="R32" s="185"/>
      <c r="S32" s="185"/>
      <c r="T32" s="185"/>
      <c r="U32" s="185"/>
      <c r="V32" s="185"/>
      <c r="W32" s="185"/>
      <c r="X32" s="185"/>
      <c r="Y32" s="186"/>
      <c r="AA32" s="168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70"/>
    </row>
    <row r="33" spans="1:39" ht="3.75" customHeight="1"/>
    <row r="34" spans="1:39" s="13" customFormat="1" ht="12" customHeight="1">
      <c r="A34" s="206" t="s">
        <v>7</v>
      </c>
      <c r="B34" s="206"/>
      <c r="C34" s="206"/>
      <c r="D34" s="206"/>
      <c r="E34" s="206"/>
      <c r="F34" s="83" t="s">
        <v>33</v>
      </c>
      <c r="G34" s="83"/>
      <c r="H34" s="83"/>
      <c r="I34" s="173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5"/>
      <c r="Z34"/>
      <c r="AA34" s="145" t="s">
        <v>270</v>
      </c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30"/>
    </row>
    <row r="35" spans="1:39" ht="22.5" customHeight="1">
      <c r="A35" s="206"/>
      <c r="B35" s="206"/>
      <c r="C35" s="206"/>
      <c r="D35" s="206"/>
      <c r="E35" s="206"/>
      <c r="F35" s="90" t="s">
        <v>13</v>
      </c>
      <c r="G35" s="90"/>
      <c r="H35" s="90"/>
      <c r="I35" s="176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8"/>
      <c r="AA35" s="131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3"/>
    </row>
    <row r="36" spans="1:39" ht="3.75" customHeight="1">
      <c r="A36" s="71"/>
      <c r="B36" s="71"/>
      <c r="C36" s="71"/>
      <c r="D36" s="71"/>
      <c r="E36" s="71"/>
      <c r="F36" s="2"/>
      <c r="G36" s="2"/>
      <c r="H36" s="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</row>
    <row r="37" spans="1:39" s="13" customFormat="1" ht="12" customHeight="1">
      <c r="A37" s="206" t="s">
        <v>8</v>
      </c>
      <c r="B37" s="206"/>
      <c r="C37" s="206"/>
      <c r="D37" s="206"/>
      <c r="E37" s="206"/>
      <c r="F37" s="83" t="s">
        <v>33</v>
      </c>
      <c r="G37" s="83"/>
      <c r="H37" s="83"/>
      <c r="I37" s="173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5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ht="21.75" customHeight="1">
      <c r="A38" s="206"/>
      <c r="B38" s="206"/>
      <c r="C38" s="206"/>
      <c r="D38" s="206"/>
      <c r="E38" s="206"/>
      <c r="F38" s="90" t="s">
        <v>13</v>
      </c>
      <c r="G38" s="90"/>
      <c r="H38" s="90"/>
      <c r="I38" s="176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8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</row>
    <row r="39" spans="1:39" ht="3.75" customHeight="1">
      <c r="A39" s="71"/>
      <c r="B39" s="71"/>
      <c r="C39" s="71"/>
      <c r="D39" s="71"/>
      <c r="E39" s="71"/>
      <c r="F39" s="2"/>
      <c r="G39" s="2"/>
      <c r="H39" s="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39" s="13" customFormat="1" ht="12" customHeight="1">
      <c r="A40" s="206" t="s">
        <v>10</v>
      </c>
      <c r="B40" s="206"/>
      <c r="C40" s="206"/>
      <c r="D40" s="206"/>
      <c r="E40" s="206"/>
      <c r="F40" s="83" t="s">
        <v>34</v>
      </c>
      <c r="G40" s="83"/>
      <c r="H40" s="83"/>
      <c r="I40" s="173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5"/>
    </row>
    <row r="41" spans="1:39" ht="22.5" customHeight="1">
      <c r="A41" s="206"/>
      <c r="B41" s="206"/>
      <c r="C41" s="206"/>
      <c r="D41" s="206"/>
      <c r="E41" s="206"/>
      <c r="F41" s="90" t="s">
        <v>13</v>
      </c>
      <c r="G41" s="90"/>
      <c r="H41" s="90"/>
      <c r="I41" s="176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8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1:39" ht="3.75" customHeight="1">
      <c r="A42" s="71"/>
      <c r="B42" s="71"/>
      <c r="C42" s="71"/>
      <c r="D42" s="71"/>
      <c r="E42" s="71"/>
      <c r="F42" s="2"/>
      <c r="G42" s="2"/>
      <c r="H42" s="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39" s="13" customFormat="1" ht="12" customHeight="1">
      <c r="A43" s="206" t="s">
        <v>9</v>
      </c>
      <c r="B43" s="206"/>
      <c r="C43" s="206"/>
      <c r="D43" s="206"/>
      <c r="E43" s="206"/>
      <c r="F43" s="83" t="s">
        <v>34</v>
      </c>
      <c r="G43" s="83"/>
      <c r="H43" s="83"/>
      <c r="I43" s="173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5"/>
    </row>
    <row r="44" spans="1:39" ht="22.5" customHeight="1">
      <c r="A44" s="206"/>
      <c r="B44" s="206"/>
      <c r="C44" s="206"/>
      <c r="D44" s="206"/>
      <c r="E44" s="206"/>
      <c r="F44" s="90" t="s">
        <v>13</v>
      </c>
      <c r="G44" s="90"/>
      <c r="H44" s="90"/>
      <c r="I44" s="176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8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39" ht="3.75" customHeight="1">
      <c r="A45" s="71"/>
      <c r="B45" s="71"/>
      <c r="C45" s="71"/>
      <c r="D45" s="71"/>
      <c r="E45" s="71"/>
      <c r="F45" s="2"/>
      <c r="G45" s="2"/>
      <c r="H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39" s="13" customFormat="1" ht="12" customHeight="1">
      <c r="A46" s="206" t="s">
        <v>11</v>
      </c>
      <c r="B46" s="206"/>
      <c r="C46" s="206"/>
      <c r="D46" s="206"/>
      <c r="E46" s="206"/>
      <c r="F46" s="83" t="s">
        <v>36</v>
      </c>
      <c r="G46" s="83"/>
      <c r="H46" s="83"/>
      <c r="I46" s="173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5"/>
    </row>
    <row r="47" spans="1:39" ht="30" customHeight="1">
      <c r="A47" s="206"/>
      <c r="B47" s="206"/>
      <c r="C47" s="206"/>
      <c r="D47" s="206"/>
      <c r="E47" s="206"/>
      <c r="F47" s="90" t="s">
        <v>37</v>
      </c>
      <c r="G47" s="90"/>
      <c r="H47" s="90"/>
      <c r="I47" s="176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8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</row>
    <row r="48" spans="1:39" ht="21.75" customHeight="1">
      <c r="B48" s="207" t="s">
        <v>419</v>
      </c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</row>
    <row r="49" spans="1:39" ht="18.75" customHeight="1">
      <c r="A49" s="118" t="s">
        <v>28</v>
      </c>
      <c r="B49" s="118"/>
      <c r="C49" s="118"/>
      <c r="D49" s="118"/>
      <c r="E49" s="118"/>
      <c r="F49" s="118"/>
      <c r="G49" s="118"/>
      <c r="H49" s="119" t="s">
        <v>29</v>
      </c>
      <c r="I49" s="119"/>
      <c r="J49" s="202"/>
      <c r="K49" s="203"/>
      <c r="L49" s="14" t="s">
        <v>14</v>
      </c>
      <c r="M49" s="15"/>
      <c r="N49" s="109" t="s">
        <v>30</v>
      </c>
      <c r="O49" s="110"/>
      <c r="P49" s="204"/>
      <c r="Q49" s="205"/>
      <c r="R49" s="14" t="s">
        <v>14</v>
      </c>
      <c r="S49" s="3"/>
      <c r="T49" s="119" t="s">
        <v>271</v>
      </c>
      <c r="U49" s="119"/>
      <c r="V49" s="202"/>
      <c r="W49" s="203"/>
      <c r="X49" s="14" t="s">
        <v>14</v>
      </c>
      <c r="Y49" s="3"/>
      <c r="AA49" s="199" t="s">
        <v>43</v>
      </c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1"/>
    </row>
    <row r="50" spans="1:39" ht="3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39" ht="30" customHeight="1">
      <c r="A51" s="154" t="s">
        <v>38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</row>
    <row r="52" spans="1:39" ht="3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39" ht="22.5" customHeight="1">
      <c r="B53" s="82" t="s">
        <v>0</v>
      </c>
      <c r="C53" s="82"/>
      <c r="D53" s="82" t="str">
        <f>IF(C5="","",C5)</f>
        <v/>
      </c>
      <c r="E53" s="82"/>
      <c r="F53" s="82"/>
      <c r="G53" s="82"/>
      <c r="H53" s="82"/>
      <c r="I53" s="105"/>
      <c r="J53" s="106" t="s">
        <v>1</v>
      </c>
      <c r="K53" s="82"/>
      <c r="L53" s="82"/>
      <c r="O53" s="82" t="s">
        <v>4</v>
      </c>
      <c r="P53" s="82"/>
      <c r="Q53" s="82"/>
      <c r="R53" s="111" t="str">
        <f>IF(S8="","",S8)</f>
        <v/>
      </c>
      <c r="S53" s="112"/>
      <c r="T53" s="112"/>
      <c r="U53" s="112"/>
      <c r="V53" s="112"/>
      <c r="W53" s="112"/>
      <c r="X53" s="16"/>
      <c r="AA53" s="135" t="s">
        <v>31</v>
      </c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7"/>
    </row>
    <row r="54" spans="1:39" ht="3.75" customHeight="1"/>
    <row r="55" spans="1:39" ht="13.5" customHeight="1">
      <c r="D55" t="s">
        <v>5</v>
      </c>
      <c r="I55" s="101">
        <v>3000</v>
      </c>
      <c r="J55" s="101"/>
      <c r="K55" s="3" t="s">
        <v>15</v>
      </c>
      <c r="L55" s="3"/>
      <c r="M55" s="3" t="s">
        <v>39</v>
      </c>
      <c r="N55">
        <f>COUNTA(E12,E14,E16,E18)</f>
        <v>0</v>
      </c>
      <c r="O55" s="5" t="s">
        <v>14</v>
      </c>
      <c r="P55" s="3" t="s">
        <v>40</v>
      </c>
      <c r="Q55" s="196">
        <f t="shared" ref="Q55:Q61" si="0">I55*N55</f>
        <v>0</v>
      </c>
      <c r="R55" s="196"/>
      <c r="S55" s="196"/>
      <c r="T55" s="196"/>
      <c r="U55" s="196"/>
      <c r="V55" s="196"/>
      <c r="W55" s="3" t="s">
        <v>15</v>
      </c>
      <c r="AA55" s="150" t="s">
        <v>31</v>
      </c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</row>
    <row r="56" spans="1:39" ht="13.5" customHeight="1">
      <c r="D56" s="6" t="s">
        <v>6</v>
      </c>
      <c r="E56" s="6"/>
      <c r="F56" s="6"/>
      <c r="G56" s="6"/>
      <c r="H56" s="6"/>
      <c r="I56" s="100">
        <v>3000</v>
      </c>
      <c r="J56" s="100"/>
      <c r="K56" s="7" t="s">
        <v>15</v>
      </c>
      <c r="L56" s="7"/>
      <c r="M56" s="7" t="s">
        <v>39</v>
      </c>
      <c r="N56" s="6">
        <f>COUNTA(E24,E26,E28,E30)</f>
        <v>0</v>
      </c>
      <c r="O56" s="8" t="s">
        <v>14</v>
      </c>
      <c r="P56" s="7" t="s">
        <v>40</v>
      </c>
      <c r="Q56" s="197">
        <f t="shared" si="0"/>
        <v>0</v>
      </c>
      <c r="R56" s="197"/>
      <c r="S56" s="197"/>
      <c r="T56" s="197"/>
      <c r="U56" s="197"/>
      <c r="V56" s="197"/>
      <c r="W56" s="7" t="s">
        <v>15</v>
      </c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</row>
    <row r="57" spans="1:39" ht="13.5" customHeight="1">
      <c r="D57" t="s">
        <v>7</v>
      </c>
      <c r="I57" s="101">
        <v>3000</v>
      </c>
      <c r="J57" s="102"/>
      <c r="K57" s="3" t="s">
        <v>15</v>
      </c>
      <c r="L57" s="3"/>
      <c r="M57" s="3" t="s">
        <v>39</v>
      </c>
      <c r="N57">
        <f>COUNTA(I35)</f>
        <v>0</v>
      </c>
      <c r="P57" s="3" t="s">
        <v>40</v>
      </c>
      <c r="Q57" s="196">
        <f t="shared" si="0"/>
        <v>0</v>
      </c>
      <c r="R57" s="196"/>
      <c r="S57" s="196"/>
      <c r="T57" s="196"/>
      <c r="U57" s="196"/>
      <c r="V57" s="196"/>
      <c r="W57" s="3" t="s">
        <v>15</v>
      </c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</row>
    <row r="58" spans="1:39" ht="13.5" customHeight="1">
      <c r="D58" s="6" t="s">
        <v>8</v>
      </c>
      <c r="E58" s="6"/>
      <c r="F58" s="6"/>
      <c r="G58" s="6"/>
      <c r="H58" s="6"/>
      <c r="I58" s="100">
        <v>3000</v>
      </c>
      <c r="J58" s="104"/>
      <c r="K58" s="7" t="s">
        <v>15</v>
      </c>
      <c r="L58" s="7"/>
      <c r="M58" s="7" t="s">
        <v>39</v>
      </c>
      <c r="N58" s="6">
        <f>COUNTA(I38)</f>
        <v>0</v>
      </c>
      <c r="O58" s="8"/>
      <c r="P58" s="7" t="s">
        <v>40</v>
      </c>
      <c r="Q58" s="197">
        <f t="shared" si="0"/>
        <v>0</v>
      </c>
      <c r="R58" s="197"/>
      <c r="S58" s="197"/>
      <c r="T58" s="197"/>
      <c r="U58" s="197"/>
      <c r="V58" s="197"/>
      <c r="W58" s="7" t="s">
        <v>15</v>
      </c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</row>
    <row r="59" spans="1:39" ht="13.5" customHeight="1">
      <c r="D59" t="s">
        <v>10</v>
      </c>
      <c r="I59" s="101">
        <v>3000</v>
      </c>
      <c r="J59" s="102"/>
      <c r="K59" s="3" t="s">
        <v>15</v>
      </c>
      <c r="L59" s="3"/>
      <c r="M59" s="3" t="s">
        <v>39</v>
      </c>
      <c r="N59">
        <f>COUNTA(I41)</f>
        <v>0</v>
      </c>
      <c r="P59" s="3" t="s">
        <v>40</v>
      </c>
      <c r="Q59" s="196">
        <f t="shared" si="0"/>
        <v>0</v>
      </c>
      <c r="R59" s="196"/>
      <c r="S59" s="196"/>
      <c r="T59" s="196"/>
      <c r="U59" s="196"/>
      <c r="V59" s="196"/>
      <c r="W59" s="3" t="s">
        <v>15</v>
      </c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</row>
    <row r="60" spans="1:39" ht="13.5" customHeight="1">
      <c r="D60" s="6" t="s">
        <v>9</v>
      </c>
      <c r="E60" s="6"/>
      <c r="F60" s="6"/>
      <c r="G60" s="6"/>
      <c r="H60" s="6"/>
      <c r="I60" s="100">
        <v>3000</v>
      </c>
      <c r="J60" s="104"/>
      <c r="K60" s="7" t="s">
        <v>15</v>
      </c>
      <c r="L60" s="7"/>
      <c r="M60" s="7" t="s">
        <v>39</v>
      </c>
      <c r="N60" s="6">
        <f>COUNTA(I44)</f>
        <v>0</v>
      </c>
      <c r="O60" s="8"/>
      <c r="P60" s="7" t="s">
        <v>40</v>
      </c>
      <c r="Q60" s="197">
        <f t="shared" si="0"/>
        <v>0</v>
      </c>
      <c r="R60" s="197"/>
      <c r="S60" s="197"/>
      <c r="T60" s="197"/>
      <c r="U60" s="197"/>
      <c r="V60" s="197"/>
      <c r="W60" s="7" t="s">
        <v>15</v>
      </c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</row>
    <row r="61" spans="1:39" ht="13.5" customHeight="1">
      <c r="D61" t="s">
        <v>11</v>
      </c>
      <c r="I61" s="101">
        <v>3000</v>
      </c>
      <c r="J61" s="102"/>
      <c r="K61" s="3" t="s">
        <v>15</v>
      </c>
      <c r="L61" s="3"/>
      <c r="M61" s="3" t="s">
        <v>39</v>
      </c>
      <c r="N61">
        <f>COUNTA(I47)</f>
        <v>0</v>
      </c>
      <c r="P61" s="3" t="s">
        <v>40</v>
      </c>
      <c r="Q61" s="198">
        <f t="shared" si="0"/>
        <v>0</v>
      </c>
      <c r="R61" s="198"/>
      <c r="S61" s="198"/>
      <c r="T61" s="198"/>
      <c r="U61" s="198"/>
      <c r="V61" s="198"/>
      <c r="W61" s="3" t="s">
        <v>15</v>
      </c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</row>
    <row r="62" spans="1:39" ht="3.75" customHeight="1"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</row>
    <row r="63" spans="1:39" ht="22.5" customHeight="1">
      <c r="F63" s="2" t="s">
        <v>342</v>
      </c>
      <c r="H63" s="2">
        <v>8</v>
      </c>
      <c r="I63" s="2" t="s">
        <v>25</v>
      </c>
      <c r="J63" s="2">
        <v>5</v>
      </c>
      <c r="K63" s="2" t="s">
        <v>26</v>
      </c>
      <c r="L63" s="2">
        <v>22</v>
      </c>
      <c r="M63" s="2" t="s">
        <v>27</v>
      </c>
      <c r="O63" s="11" t="s">
        <v>16</v>
      </c>
      <c r="P63" s="120" t="str">
        <f>IF(SUM(Q55:V61)=0,"",SUM(Q55:V61))</f>
        <v/>
      </c>
      <c r="Q63" s="121"/>
      <c r="R63" s="121"/>
      <c r="S63" s="121"/>
      <c r="T63" s="121"/>
      <c r="U63" s="121"/>
      <c r="V63" s="121"/>
      <c r="W63" s="12" t="s">
        <v>15</v>
      </c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</row>
    <row r="64" spans="1:39">
      <c r="K64" s="49" t="s">
        <v>17</v>
      </c>
    </row>
    <row r="65" spans="1:39">
      <c r="P65" t="s">
        <v>18</v>
      </c>
    </row>
    <row r="66" spans="1:39">
      <c r="P66" t="s">
        <v>413</v>
      </c>
      <c r="AA66" s="187" t="s">
        <v>293</v>
      </c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9"/>
    </row>
    <row r="67" spans="1:39">
      <c r="AA67" s="190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2"/>
    </row>
    <row r="68" spans="1:39">
      <c r="AA68" s="193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5"/>
    </row>
    <row r="70" spans="1:39">
      <c r="AA70" s="43" t="s">
        <v>41</v>
      </c>
      <c r="AB70" s="43"/>
    </row>
    <row r="71" spans="1:39">
      <c r="AA71">
        <v>1</v>
      </c>
      <c r="AB71" t="s">
        <v>414</v>
      </c>
    </row>
    <row r="72" spans="1:39">
      <c r="AA72">
        <v>2</v>
      </c>
      <c r="AB72" t="s">
        <v>415</v>
      </c>
    </row>
    <row r="73" spans="1:39">
      <c r="AA73">
        <v>3</v>
      </c>
      <c r="AB73" t="s">
        <v>416</v>
      </c>
    </row>
    <row r="74" spans="1:39"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AA74">
        <v>4</v>
      </c>
      <c r="AB74" t="s">
        <v>417</v>
      </c>
    </row>
    <row r="75" spans="1:39">
      <c r="A75" s="37" t="s">
        <v>62</v>
      </c>
      <c r="B75" s="226" t="s">
        <v>63</v>
      </c>
      <c r="C75" s="226"/>
      <c r="D75" s="226"/>
      <c r="E75" s="226"/>
      <c r="F75" s="226"/>
      <c r="G75" s="226"/>
      <c r="H75" s="68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AA75">
        <v>5</v>
      </c>
      <c r="AB75" t="s">
        <v>418</v>
      </c>
    </row>
    <row r="76" spans="1:39">
      <c r="A76" s="38">
        <v>1</v>
      </c>
      <c r="B76" s="39"/>
      <c r="C76" s="40" t="s">
        <v>81</v>
      </c>
      <c r="D76" s="40"/>
      <c r="E76" s="40"/>
      <c r="F76" s="40"/>
      <c r="G76" s="54"/>
      <c r="H76" s="41" t="s">
        <v>145</v>
      </c>
      <c r="I76" s="42" t="s">
        <v>326</v>
      </c>
      <c r="J76" s="42" t="s">
        <v>146</v>
      </c>
      <c r="K76" s="43"/>
      <c r="L76" s="43"/>
      <c r="M76" s="51"/>
      <c r="N76" s="51"/>
      <c r="O76" s="51"/>
      <c r="P76" s="51"/>
      <c r="Q76" s="51"/>
      <c r="R76" s="51"/>
      <c r="S76" s="51"/>
    </row>
    <row r="77" spans="1:39">
      <c r="A77" s="38">
        <v>2</v>
      </c>
      <c r="B77" s="39"/>
      <c r="C77" s="40" t="s">
        <v>82</v>
      </c>
      <c r="D77" s="40"/>
      <c r="E77" s="40"/>
      <c r="F77" s="40"/>
      <c r="G77" s="54"/>
      <c r="H77" s="41" t="s">
        <v>147</v>
      </c>
      <c r="I77" s="42" t="s">
        <v>319</v>
      </c>
      <c r="J77" s="42" t="s">
        <v>148</v>
      </c>
      <c r="K77" s="43"/>
      <c r="L77" s="43"/>
      <c r="M77" s="51"/>
      <c r="N77" s="51"/>
      <c r="O77" s="51"/>
      <c r="P77" s="51"/>
      <c r="Q77" s="51"/>
      <c r="R77" s="51"/>
      <c r="S77" s="51"/>
    </row>
    <row r="78" spans="1:39">
      <c r="A78" s="38">
        <v>3</v>
      </c>
      <c r="B78" s="39"/>
      <c r="C78" s="40" t="s">
        <v>83</v>
      </c>
      <c r="D78" s="40"/>
      <c r="E78" s="40"/>
      <c r="F78" s="40"/>
      <c r="G78" s="54"/>
      <c r="H78" s="41" t="s">
        <v>149</v>
      </c>
      <c r="I78" s="42" t="s">
        <v>320</v>
      </c>
      <c r="J78" s="42" t="s">
        <v>150</v>
      </c>
      <c r="K78" s="43"/>
      <c r="L78" s="43"/>
      <c r="M78" s="51"/>
      <c r="N78" s="51"/>
      <c r="O78" s="51"/>
      <c r="P78" s="51"/>
      <c r="Q78" s="51"/>
      <c r="R78" s="51"/>
      <c r="S78" s="51"/>
    </row>
    <row r="79" spans="1:39">
      <c r="A79" s="38">
        <v>4</v>
      </c>
      <c r="B79" s="39"/>
      <c r="C79" s="40" t="s">
        <v>84</v>
      </c>
      <c r="D79" s="40"/>
      <c r="E79" s="40"/>
      <c r="F79" s="40"/>
      <c r="G79" s="54"/>
      <c r="H79" s="41" t="s">
        <v>421</v>
      </c>
      <c r="I79" s="42" t="s">
        <v>152</v>
      </c>
      <c r="J79" s="42" t="s">
        <v>153</v>
      </c>
      <c r="K79" s="43"/>
      <c r="L79" s="43"/>
      <c r="M79" s="51"/>
      <c r="N79" s="51"/>
      <c r="O79" s="51"/>
      <c r="P79" s="51"/>
      <c r="Q79" s="51"/>
      <c r="R79" s="51"/>
      <c r="S79" s="51"/>
    </row>
    <row r="80" spans="1:39">
      <c r="A80" s="38">
        <v>5</v>
      </c>
      <c r="B80" s="39"/>
      <c r="C80" s="40" t="s">
        <v>85</v>
      </c>
      <c r="D80" s="40"/>
      <c r="E80" s="40"/>
      <c r="F80" s="40"/>
      <c r="G80" s="54"/>
      <c r="H80" s="41" t="s">
        <v>154</v>
      </c>
      <c r="I80" s="42" t="s">
        <v>301</v>
      </c>
      <c r="J80" s="42" t="s">
        <v>155</v>
      </c>
      <c r="K80" s="43"/>
      <c r="L80" s="43"/>
      <c r="M80" s="51"/>
      <c r="N80" s="51"/>
      <c r="O80" s="51"/>
      <c r="P80" s="51"/>
      <c r="Q80" s="51"/>
      <c r="R80" s="51"/>
      <c r="S80" s="51"/>
    </row>
    <row r="81" spans="1:19">
      <c r="A81" s="38">
        <v>6</v>
      </c>
      <c r="B81" s="39"/>
      <c r="C81" s="40" t="s">
        <v>86</v>
      </c>
      <c r="D81" s="40"/>
      <c r="E81" s="40"/>
      <c r="F81" s="40"/>
      <c r="G81" s="54"/>
      <c r="H81" s="41" t="s">
        <v>156</v>
      </c>
      <c r="I81" s="42" t="s">
        <v>157</v>
      </c>
      <c r="J81" s="42" t="s">
        <v>158</v>
      </c>
      <c r="K81" s="43"/>
      <c r="L81" s="43"/>
      <c r="M81" s="51"/>
      <c r="N81" s="51"/>
      <c r="O81" s="51"/>
      <c r="P81" s="51"/>
      <c r="Q81" s="51"/>
      <c r="R81" s="51"/>
      <c r="S81" s="51"/>
    </row>
    <row r="82" spans="1:19">
      <c r="A82" s="38">
        <v>7</v>
      </c>
      <c r="B82" s="39"/>
      <c r="C82" s="40" t="s">
        <v>87</v>
      </c>
      <c r="D82" s="40"/>
      <c r="E82" s="40"/>
      <c r="F82" s="40"/>
      <c r="G82" s="54"/>
      <c r="H82" s="41" t="s">
        <v>159</v>
      </c>
      <c r="I82" s="42" t="s">
        <v>160</v>
      </c>
      <c r="J82" s="42" t="s">
        <v>344</v>
      </c>
      <c r="K82" s="43"/>
      <c r="L82" s="43"/>
      <c r="M82" s="51"/>
      <c r="N82" s="51"/>
      <c r="O82" s="51"/>
      <c r="P82" s="51"/>
      <c r="Q82" s="51"/>
      <c r="R82" s="51"/>
      <c r="S82" s="51"/>
    </row>
    <row r="83" spans="1:19">
      <c r="A83" s="38">
        <v>8</v>
      </c>
      <c r="B83" s="39"/>
      <c r="C83" s="40" t="s">
        <v>88</v>
      </c>
      <c r="D83" s="40"/>
      <c r="E83" s="40"/>
      <c r="F83" s="40"/>
      <c r="G83" s="54"/>
      <c r="H83" s="41" t="s">
        <v>161</v>
      </c>
      <c r="I83" s="42" t="s">
        <v>327</v>
      </c>
      <c r="J83" s="42" t="s">
        <v>162</v>
      </c>
      <c r="K83" s="43"/>
      <c r="L83" s="43"/>
      <c r="M83" s="51"/>
      <c r="N83" s="51"/>
      <c r="O83" s="51"/>
      <c r="P83" s="51"/>
      <c r="Q83" s="51"/>
      <c r="R83" s="51"/>
      <c r="S83" s="51"/>
    </row>
    <row r="84" spans="1:19">
      <c r="A84" s="38">
        <v>9</v>
      </c>
      <c r="B84" s="39"/>
      <c r="C84" s="40" t="s">
        <v>89</v>
      </c>
      <c r="D84" s="40"/>
      <c r="E84" s="40"/>
      <c r="F84" s="40"/>
      <c r="G84" s="54"/>
      <c r="H84" s="41" t="s">
        <v>345</v>
      </c>
      <c r="I84" s="42" t="s">
        <v>330</v>
      </c>
      <c r="J84" s="42" t="s">
        <v>163</v>
      </c>
      <c r="K84" s="43"/>
      <c r="L84" s="43"/>
      <c r="M84" s="51"/>
      <c r="N84" s="51"/>
      <c r="O84" s="51"/>
      <c r="P84" s="51"/>
      <c r="Q84" s="51"/>
      <c r="R84" s="51"/>
      <c r="S84" s="51"/>
    </row>
    <row r="85" spans="1:19">
      <c r="A85" s="38">
        <v>10</v>
      </c>
      <c r="B85" s="39"/>
      <c r="C85" s="40" t="s">
        <v>90</v>
      </c>
      <c r="D85" s="40"/>
      <c r="E85" s="40"/>
      <c r="F85" s="40"/>
      <c r="G85" s="54"/>
      <c r="H85" s="41" t="s">
        <v>164</v>
      </c>
      <c r="I85" s="42" t="s">
        <v>305</v>
      </c>
      <c r="J85" s="42" t="s">
        <v>165</v>
      </c>
      <c r="K85" s="43"/>
      <c r="L85" s="43"/>
      <c r="M85" s="51"/>
      <c r="N85" s="51"/>
      <c r="O85" s="51"/>
      <c r="P85" s="51"/>
      <c r="Q85" s="51"/>
      <c r="R85" s="51"/>
      <c r="S85" s="51"/>
    </row>
    <row r="86" spans="1:19">
      <c r="A86" s="38">
        <v>11</v>
      </c>
      <c r="B86" s="39"/>
      <c r="C86" s="40" t="s">
        <v>91</v>
      </c>
      <c r="D86" s="40"/>
      <c r="E86" s="40"/>
      <c r="F86" s="40"/>
      <c r="G86" s="54"/>
      <c r="H86" s="41" t="s">
        <v>166</v>
      </c>
      <c r="I86" s="42" t="s">
        <v>331</v>
      </c>
      <c r="J86" s="42" t="s">
        <v>167</v>
      </c>
      <c r="K86" s="43"/>
      <c r="L86" s="43"/>
      <c r="M86" s="51"/>
      <c r="N86" s="51"/>
      <c r="O86" s="51"/>
      <c r="P86" s="51"/>
      <c r="Q86" s="51"/>
      <c r="R86" s="51"/>
      <c r="S86" s="51"/>
    </row>
    <row r="87" spans="1:19">
      <c r="A87" s="38">
        <v>12</v>
      </c>
      <c r="B87" s="39"/>
      <c r="C87" s="40" t="s">
        <v>92</v>
      </c>
      <c r="D87" s="40"/>
      <c r="E87" s="40"/>
      <c r="F87" s="40"/>
      <c r="G87" s="54"/>
      <c r="H87" s="41" t="s">
        <v>168</v>
      </c>
      <c r="I87" s="42" t="s">
        <v>321</v>
      </c>
      <c r="J87" s="42" t="s">
        <v>169</v>
      </c>
      <c r="K87" s="43"/>
      <c r="L87" s="43"/>
      <c r="M87" s="51"/>
      <c r="N87" s="51"/>
      <c r="O87" s="51"/>
      <c r="P87" s="51"/>
      <c r="Q87" s="51"/>
      <c r="R87" s="51"/>
      <c r="S87" s="51"/>
    </row>
    <row r="88" spans="1:19">
      <c r="A88" s="38">
        <v>13</v>
      </c>
      <c r="B88" s="39"/>
      <c r="C88" s="40" t="s">
        <v>93</v>
      </c>
      <c r="D88" s="40"/>
      <c r="E88" s="40"/>
      <c r="F88" s="40"/>
      <c r="G88" s="54"/>
      <c r="H88" s="41" t="s">
        <v>170</v>
      </c>
      <c r="I88" s="42" t="s">
        <v>310</v>
      </c>
      <c r="J88" s="42" t="s">
        <v>171</v>
      </c>
      <c r="K88" s="43"/>
      <c r="L88" s="43"/>
      <c r="M88" s="51"/>
      <c r="N88" s="51"/>
      <c r="O88" s="51"/>
      <c r="P88" s="51"/>
      <c r="Q88" s="51"/>
      <c r="R88" s="51"/>
      <c r="S88" s="51"/>
    </row>
    <row r="89" spans="1:19">
      <c r="A89" s="38">
        <v>14</v>
      </c>
      <c r="B89" s="39"/>
      <c r="C89" s="40" t="s">
        <v>94</v>
      </c>
      <c r="D89" s="40"/>
      <c r="E89" s="40"/>
      <c r="F89" s="40"/>
      <c r="G89" s="54"/>
      <c r="H89" s="41" t="s">
        <v>172</v>
      </c>
      <c r="I89" s="42" t="s">
        <v>311</v>
      </c>
      <c r="J89" s="42" t="s">
        <v>173</v>
      </c>
      <c r="K89" s="43"/>
      <c r="L89" s="43"/>
      <c r="M89" s="51"/>
      <c r="N89" s="51"/>
      <c r="O89" s="51"/>
      <c r="P89" s="51"/>
      <c r="Q89" s="51"/>
      <c r="R89" s="51"/>
      <c r="S89" s="51"/>
    </row>
    <row r="90" spans="1:19">
      <c r="A90" s="38">
        <v>15</v>
      </c>
      <c r="B90" s="39"/>
      <c r="C90" s="40" t="s">
        <v>95</v>
      </c>
      <c r="D90" s="40"/>
      <c r="E90" s="40"/>
      <c r="F90" s="40"/>
      <c r="G90" s="54"/>
      <c r="H90" s="41" t="s">
        <v>174</v>
      </c>
      <c r="I90" s="42" t="s">
        <v>332</v>
      </c>
      <c r="J90" s="42" t="s">
        <v>175</v>
      </c>
      <c r="K90" s="43"/>
      <c r="L90" s="43"/>
      <c r="M90" s="51"/>
      <c r="N90" s="51"/>
      <c r="O90" s="51"/>
      <c r="P90" s="51"/>
      <c r="Q90" s="51"/>
      <c r="R90" s="51"/>
      <c r="S90" s="51"/>
    </row>
    <row r="91" spans="1:19">
      <c r="A91" s="38">
        <v>16</v>
      </c>
      <c r="B91" s="39"/>
      <c r="C91" s="40" t="s">
        <v>96</v>
      </c>
      <c r="D91" s="40"/>
      <c r="E91" s="40"/>
      <c r="F91" s="40"/>
      <c r="G91" s="54"/>
      <c r="H91" s="41" t="s">
        <v>176</v>
      </c>
      <c r="I91" s="42" t="s">
        <v>308</v>
      </c>
      <c r="J91" s="42" t="s">
        <v>177</v>
      </c>
      <c r="K91" s="43"/>
      <c r="L91" s="43"/>
      <c r="M91" s="51"/>
      <c r="N91" s="51"/>
      <c r="O91" s="51"/>
      <c r="P91" s="51"/>
      <c r="Q91" s="51"/>
      <c r="R91" s="51"/>
      <c r="S91" s="51"/>
    </row>
    <row r="92" spans="1:19">
      <c r="A92" s="38">
        <v>17</v>
      </c>
      <c r="B92" s="39"/>
      <c r="C92" s="40" t="s">
        <v>97</v>
      </c>
      <c r="D92" s="40"/>
      <c r="E92" s="40"/>
      <c r="F92" s="40"/>
      <c r="G92" s="54"/>
      <c r="H92" s="41" t="s">
        <v>346</v>
      </c>
      <c r="I92" s="44" t="s">
        <v>314</v>
      </c>
      <c r="J92" s="44" t="s">
        <v>178</v>
      </c>
      <c r="K92" s="43"/>
      <c r="L92" s="43"/>
      <c r="M92" s="51"/>
      <c r="N92" s="51"/>
      <c r="O92" s="51"/>
      <c r="P92" s="51"/>
      <c r="Q92" s="51"/>
      <c r="R92" s="51"/>
      <c r="S92" s="51"/>
    </row>
    <row r="93" spans="1:19">
      <c r="A93" s="38">
        <v>18</v>
      </c>
      <c r="B93" s="39"/>
      <c r="C93" s="40" t="s">
        <v>98</v>
      </c>
      <c r="D93" s="40"/>
      <c r="E93" s="40"/>
      <c r="F93" s="40"/>
      <c r="G93" s="54"/>
      <c r="H93" s="41" t="s">
        <v>179</v>
      </c>
      <c r="I93" s="42" t="s">
        <v>298</v>
      </c>
      <c r="J93" s="42" t="s">
        <v>180</v>
      </c>
      <c r="K93" s="43"/>
      <c r="L93" s="43"/>
      <c r="M93" s="51"/>
      <c r="N93" s="51"/>
      <c r="O93" s="51"/>
      <c r="P93" s="51"/>
      <c r="Q93" s="51"/>
      <c r="R93" s="51"/>
      <c r="S93" s="51"/>
    </row>
    <row r="94" spans="1:19">
      <c r="A94" s="38">
        <v>19</v>
      </c>
      <c r="B94" s="39"/>
      <c r="C94" s="40" t="s">
        <v>283</v>
      </c>
      <c r="D94" s="40"/>
      <c r="E94" s="40"/>
      <c r="F94" s="40"/>
      <c r="G94" s="54"/>
      <c r="H94" s="41" t="s">
        <v>181</v>
      </c>
      <c r="I94" s="42" t="s">
        <v>315</v>
      </c>
      <c r="J94" s="42" t="s">
        <v>182</v>
      </c>
      <c r="K94" s="43"/>
      <c r="L94" s="43"/>
      <c r="M94" s="51"/>
      <c r="N94" s="51"/>
      <c r="O94" s="51"/>
      <c r="P94" s="51"/>
      <c r="Q94" s="51"/>
      <c r="R94" s="51"/>
      <c r="S94" s="51"/>
    </row>
    <row r="95" spans="1:19">
      <c r="A95" s="38">
        <v>20</v>
      </c>
      <c r="B95" s="39"/>
      <c r="C95" s="40" t="s">
        <v>99</v>
      </c>
      <c r="D95" s="40"/>
      <c r="E95" s="40"/>
      <c r="F95" s="40"/>
      <c r="G95" s="54"/>
      <c r="H95" s="41" t="s">
        <v>347</v>
      </c>
      <c r="I95" s="44" t="s">
        <v>312</v>
      </c>
      <c r="J95" s="44" t="s">
        <v>183</v>
      </c>
      <c r="K95" s="43"/>
      <c r="L95" s="43"/>
      <c r="M95" s="51"/>
      <c r="N95" s="51"/>
      <c r="O95" s="51"/>
      <c r="P95" s="51"/>
      <c r="Q95" s="51"/>
      <c r="R95" s="51"/>
      <c r="S95" s="51"/>
    </row>
    <row r="96" spans="1:19">
      <c r="A96" s="38">
        <v>21</v>
      </c>
      <c r="B96" s="39"/>
      <c r="C96" s="40" t="s">
        <v>100</v>
      </c>
      <c r="D96" s="40"/>
      <c r="E96" s="40"/>
      <c r="F96" s="40"/>
      <c r="G96" s="54"/>
      <c r="H96" s="41" t="s">
        <v>348</v>
      </c>
      <c r="I96" s="42" t="s">
        <v>184</v>
      </c>
      <c r="J96" s="42" t="s">
        <v>349</v>
      </c>
      <c r="K96" s="43"/>
      <c r="L96" s="43"/>
      <c r="M96" s="51"/>
      <c r="N96" s="51"/>
      <c r="O96" s="51"/>
      <c r="P96" s="51"/>
      <c r="Q96" s="51"/>
      <c r="R96" s="51"/>
      <c r="S96" s="51"/>
    </row>
    <row r="97" spans="1:19">
      <c r="A97" s="38">
        <v>22</v>
      </c>
      <c r="B97" s="39"/>
      <c r="C97" s="40" t="s">
        <v>101</v>
      </c>
      <c r="D97" s="40"/>
      <c r="E97" s="40"/>
      <c r="F97" s="40"/>
      <c r="G97" s="54"/>
      <c r="H97" s="41" t="s">
        <v>350</v>
      </c>
      <c r="I97" s="44" t="s">
        <v>333</v>
      </c>
      <c r="J97" s="42" t="s">
        <v>351</v>
      </c>
      <c r="K97" s="43"/>
      <c r="L97" s="43"/>
      <c r="M97" s="51"/>
      <c r="N97" s="51"/>
      <c r="O97" s="51"/>
      <c r="P97" s="51"/>
      <c r="Q97" s="51"/>
      <c r="R97" s="51"/>
      <c r="S97" s="51"/>
    </row>
    <row r="98" spans="1:19">
      <c r="A98" s="38">
        <v>23</v>
      </c>
      <c r="B98" s="39"/>
      <c r="C98" s="40" t="s">
        <v>102</v>
      </c>
      <c r="D98" s="40"/>
      <c r="E98" s="40"/>
      <c r="F98" s="40"/>
      <c r="G98" s="54"/>
      <c r="H98" s="41" t="s">
        <v>185</v>
      </c>
      <c r="I98" s="42" t="s">
        <v>302</v>
      </c>
      <c r="J98" s="42" t="s">
        <v>186</v>
      </c>
      <c r="K98" s="43"/>
      <c r="L98" s="43"/>
      <c r="M98" s="51"/>
      <c r="N98" s="51"/>
      <c r="O98" s="51"/>
      <c r="P98" s="51"/>
      <c r="Q98" s="51"/>
      <c r="R98" s="51"/>
      <c r="S98" s="51"/>
    </row>
    <row r="99" spans="1:19">
      <c r="A99" s="38">
        <v>24</v>
      </c>
      <c r="B99" s="39"/>
      <c r="C99" s="40" t="s">
        <v>103</v>
      </c>
      <c r="D99" s="40"/>
      <c r="E99" s="40"/>
      <c r="F99" s="40"/>
      <c r="G99" s="54"/>
      <c r="H99" s="41" t="s">
        <v>187</v>
      </c>
      <c r="I99" s="42" t="s">
        <v>334</v>
      </c>
      <c r="J99" s="42" t="s">
        <v>188</v>
      </c>
      <c r="K99" s="43"/>
      <c r="L99" s="43"/>
      <c r="M99" s="51"/>
      <c r="N99" s="51"/>
      <c r="O99" s="51"/>
      <c r="P99" s="51"/>
      <c r="Q99" s="51"/>
      <c r="R99" s="51"/>
      <c r="S99" s="51"/>
    </row>
    <row r="100" spans="1:19">
      <c r="A100" s="38">
        <v>25</v>
      </c>
      <c r="B100" s="39"/>
      <c r="C100" s="40" t="s">
        <v>104</v>
      </c>
      <c r="D100" s="40"/>
      <c r="E100" s="40"/>
      <c r="F100" s="40"/>
      <c r="G100" s="54"/>
      <c r="H100" s="41" t="s">
        <v>352</v>
      </c>
      <c r="I100" s="42" t="s">
        <v>316</v>
      </c>
      <c r="J100" s="42" t="s">
        <v>189</v>
      </c>
      <c r="K100" s="43"/>
      <c r="L100" s="43"/>
      <c r="M100" s="51"/>
      <c r="N100" s="51"/>
      <c r="O100" s="51"/>
      <c r="P100" s="51"/>
      <c r="Q100" s="51"/>
      <c r="R100" s="51"/>
      <c r="S100" s="51"/>
    </row>
    <row r="101" spans="1:19">
      <c r="A101" s="38">
        <v>26</v>
      </c>
      <c r="B101" s="39"/>
      <c r="C101" s="40" t="s">
        <v>105</v>
      </c>
      <c r="D101" s="40"/>
      <c r="E101" s="40"/>
      <c r="F101" s="40"/>
      <c r="G101" s="54"/>
      <c r="H101" s="41" t="s">
        <v>190</v>
      </c>
      <c r="I101" s="42" t="s">
        <v>306</v>
      </c>
      <c r="J101" s="42" t="s">
        <v>191</v>
      </c>
      <c r="K101" s="43"/>
      <c r="L101" s="43"/>
      <c r="M101" s="51"/>
      <c r="N101" s="51"/>
      <c r="O101" s="51"/>
      <c r="P101" s="51"/>
      <c r="Q101" s="51"/>
      <c r="R101" s="51"/>
      <c r="S101" s="51"/>
    </row>
    <row r="102" spans="1:19">
      <c r="A102" s="38">
        <v>27</v>
      </c>
      <c r="B102" s="39"/>
      <c r="C102" s="40" t="s">
        <v>106</v>
      </c>
      <c r="D102" s="40"/>
      <c r="E102" s="40"/>
      <c r="F102" s="40"/>
      <c r="G102" s="54"/>
      <c r="H102" s="41" t="s">
        <v>353</v>
      </c>
      <c r="I102" s="42" t="s">
        <v>192</v>
      </c>
      <c r="J102" s="42" t="s">
        <v>354</v>
      </c>
      <c r="K102" s="43"/>
      <c r="L102" s="43"/>
      <c r="M102" s="51"/>
      <c r="N102" s="51"/>
      <c r="O102" s="51"/>
      <c r="P102" s="51"/>
      <c r="Q102" s="51"/>
      <c r="R102" s="51"/>
      <c r="S102" s="51"/>
    </row>
    <row r="103" spans="1:19">
      <c r="A103" s="38">
        <v>28</v>
      </c>
      <c r="B103" s="39"/>
      <c r="C103" s="40" t="s">
        <v>107</v>
      </c>
      <c r="D103" s="40"/>
      <c r="E103" s="40"/>
      <c r="F103" s="40"/>
      <c r="G103" s="54"/>
      <c r="H103" s="41" t="s">
        <v>355</v>
      </c>
      <c r="I103" s="42" t="s">
        <v>193</v>
      </c>
      <c r="J103" s="42" t="s">
        <v>356</v>
      </c>
      <c r="K103" s="43"/>
      <c r="L103" s="43"/>
      <c r="M103" s="51"/>
      <c r="N103" s="51"/>
      <c r="O103" s="51"/>
      <c r="P103" s="51"/>
      <c r="Q103" s="51"/>
      <c r="R103" s="51"/>
      <c r="S103" s="51"/>
    </row>
    <row r="104" spans="1:19">
      <c r="A104" s="38">
        <v>29</v>
      </c>
      <c r="B104" s="39"/>
      <c r="C104" s="40" t="s">
        <v>108</v>
      </c>
      <c r="D104" s="40"/>
      <c r="E104" s="40"/>
      <c r="F104" s="40"/>
      <c r="G104" s="54"/>
      <c r="H104" s="41" t="s">
        <v>194</v>
      </c>
      <c r="I104" s="42" t="s">
        <v>195</v>
      </c>
      <c r="J104" s="42" t="s">
        <v>196</v>
      </c>
      <c r="K104" s="43"/>
      <c r="L104" s="43"/>
      <c r="M104" s="51"/>
      <c r="N104" s="51"/>
      <c r="O104" s="51"/>
      <c r="P104" s="51"/>
      <c r="Q104" s="51"/>
      <c r="R104" s="51"/>
      <c r="S104" s="51"/>
    </row>
    <row r="105" spans="1:19">
      <c r="A105" s="38">
        <v>30</v>
      </c>
      <c r="B105" s="39"/>
      <c r="C105" s="40" t="s">
        <v>109</v>
      </c>
      <c r="D105" s="40"/>
      <c r="E105" s="40"/>
      <c r="F105" s="40"/>
      <c r="G105" s="54"/>
      <c r="H105" s="41" t="s">
        <v>357</v>
      </c>
      <c r="I105" s="42" t="s">
        <v>197</v>
      </c>
      <c r="J105" s="42" t="s">
        <v>358</v>
      </c>
      <c r="K105" s="43"/>
      <c r="L105" s="43"/>
      <c r="M105" s="51"/>
      <c r="N105" s="51"/>
      <c r="O105" s="51"/>
      <c r="P105" s="51"/>
      <c r="Q105" s="51"/>
      <c r="R105" s="51"/>
      <c r="S105" s="51"/>
    </row>
    <row r="106" spans="1:19">
      <c r="A106" s="38">
        <v>31</v>
      </c>
      <c r="B106" s="39"/>
      <c r="C106" s="40" t="s">
        <v>110</v>
      </c>
      <c r="D106" s="40"/>
      <c r="E106" s="40"/>
      <c r="F106" s="40"/>
      <c r="G106" s="54"/>
      <c r="H106" s="41" t="s">
        <v>359</v>
      </c>
      <c r="I106" s="42" t="s">
        <v>198</v>
      </c>
      <c r="J106" s="42" t="s">
        <v>360</v>
      </c>
      <c r="K106" s="43"/>
      <c r="L106" s="43"/>
      <c r="M106" s="51"/>
      <c r="N106" s="51"/>
      <c r="O106" s="51"/>
      <c r="P106" s="51"/>
      <c r="Q106" s="51"/>
      <c r="R106" s="51"/>
      <c r="S106" s="51"/>
    </row>
    <row r="107" spans="1:19">
      <c r="A107" s="38">
        <v>32</v>
      </c>
      <c r="B107" s="39"/>
      <c r="C107" s="40" t="s">
        <v>111</v>
      </c>
      <c r="D107" s="40"/>
      <c r="E107" s="40"/>
      <c r="F107" s="40"/>
      <c r="G107" s="54"/>
      <c r="H107" s="41" t="s">
        <v>199</v>
      </c>
      <c r="I107" s="42" t="s">
        <v>328</v>
      </c>
      <c r="J107" s="42" t="s">
        <v>200</v>
      </c>
      <c r="K107" s="43"/>
      <c r="L107" s="43"/>
      <c r="M107" s="51"/>
      <c r="N107" s="51"/>
      <c r="O107" s="51"/>
      <c r="P107" s="51"/>
      <c r="Q107" s="51"/>
      <c r="R107" s="51"/>
      <c r="S107" s="51"/>
    </row>
    <row r="108" spans="1:19">
      <c r="A108" s="38">
        <v>33</v>
      </c>
      <c r="B108" s="39"/>
      <c r="C108" s="40" t="s">
        <v>112</v>
      </c>
      <c r="D108" s="40"/>
      <c r="E108" s="40"/>
      <c r="F108" s="40"/>
      <c r="G108" s="54"/>
      <c r="H108" s="41" t="s">
        <v>201</v>
      </c>
      <c r="I108" s="42" t="s">
        <v>303</v>
      </c>
      <c r="J108" s="42" t="s">
        <v>361</v>
      </c>
      <c r="K108" s="43"/>
      <c r="L108" s="43"/>
      <c r="M108" s="51"/>
      <c r="N108" s="51"/>
      <c r="O108" s="51"/>
      <c r="P108" s="51"/>
      <c r="Q108" s="51"/>
      <c r="R108" s="51"/>
      <c r="S108" s="51"/>
    </row>
    <row r="109" spans="1:19">
      <c r="A109" s="38">
        <v>34</v>
      </c>
      <c r="B109" s="39"/>
      <c r="C109" s="40" t="s">
        <v>113</v>
      </c>
      <c r="D109" s="40"/>
      <c r="E109" s="40"/>
      <c r="F109" s="40"/>
      <c r="G109" s="54"/>
      <c r="H109" s="41" t="s">
        <v>202</v>
      </c>
      <c r="I109" s="42" t="s">
        <v>203</v>
      </c>
      <c r="J109" s="42" t="s">
        <v>204</v>
      </c>
      <c r="K109" s="43"/>
      <c r="L109" s="43"/>
      <c r="M109" s="51"/>
      <c r="N109" s="51"/>
      <c r="O109" s="51"/>
      <c r="P109" s="51"/>
      <c r="Q109" s="51"/>
      <c r="R109" s="51"/>
      <c r="S109" s="51"/>
    </row>
    <row r="110" spans="1:19">
      <c r="A110" s="38">
        <v>35</v>
      </c>
      <c r="B110" s="39"/>
      <c r="C110" s="40" t="s">
        <v>114</v>
      </c>
      <c r="D110" s="40"/>
      <c r="E110" s="40"/>
      <c r="F110" s="40"/>
      <c r="G110" s="54"/>
      <c r="H110" s="41" t="s">
        <v>205</v>
      </c>
      <c r="I110" s="42" t="s">
        <v>322</v>
      </c>
      <c r="J110" s="42" t="s">
        <v>206</v>
      </c>
      <c r="K110" s="43"/>
      <c r="L110" s="43"/>
      <c r="M110" s="51"/>
      <c r="N110" s="51"/>
      <c r="O110" s="51"/>
      <c r="P110" s="51"/>
      <c r="Q110" s="51"/>
      <c r="R110" s="51"/>
      <c r="S110" s="51"/>
    </row>
    <row r="111" spans="1:19">
      <c r="A111" s="38">
        <v>36</v>
      </c>
      <c r="B111" s="39"/>
      <c r="C111" s="40" t="s">
        <v>115</v>
      </c>
      <c r="D111" s="40"/>
      <c r="E111" s="40"/>
      <c r="F111" s="40"/>
      <c r="G111" s="54"/>
      <c r="H111" s="41" t="s">
        <v>207</v>
      </c>
      <c r="I111" s="42" t="s">
        <v>323</v>
      </c>
      <c r="J111" s="42" t="s">
        <v>208</v>
      </c>
      <c r="K111" s="43"/>
      <c r="L111" s="43"/>
      <c r="M111" s="51"/>
      <c r="N111" s="51"/>
      <c r="O111" s="51"/>
      <c r="P111" s="51"/>
      <c r="Q111" s="51"/>
      <c r="R111" s="51"/>
      <c r="S111" s="51"/>
    </row>
    <row r="112" spans="1:19">
      <c r="A112" s="38">
        <v>37</v>
      </c>
      <c r="B112" s="39"/>
      <c r="C112" s="40" t="s">
        <v>116</v>
      </c>
      <c r="D112" s="40"/>
      <c r="E112" s="40"/>
      <c r="F112" s="40"/>
      <c r="G112" s="54"/>
      <c r="H112" s="41" t="s">
        <v>209</v>
      </c>
      <c r="I112" s="42" t="s">
        <v>324</v>
      </c>
      <c r="J112" s="42" t="s">
        <v>210</v>
      </c>
      <c r="K112" s="43"/>
      <c r="L112" s="43"/>
      <c r="M112" s="51"/>
      <c r="N112" s="51"/>
      <c r="O112" s="51"/>
      <c r="P112" s="51"/>
      <c r="Q112" s="51"/>
      <c r="R112" s="51"/>
      <c r="S112" s="51"/>
    </row>
    <row r="113" spans="1:25">
      <c r="A113" s="38">
        <v>38</v>
      </c>
      <c r="B113" s="39"/>
      <c r="C113" s="40" t="s">
        <v>117</v>
      </c>
      <c r="D113" s="40"/>
      <c r="E113" s="40"/>
      <c r="F113" s="40"/>
      <c r="G113" s="54"/>
      <c r="H113" s="41" t="s">
        <v>362</v>
      </c>
      <c r="I113" s="42" t="s">
        <v>211</v>
      </c>
      <c r="J113" s="42" t="s">
        <v>212</v>
      </c>
      <c r="K113" s="43"/>
      <c r="L113" s="43"/>
      <c r="M113" s="51"/>
      <c r="N113" s="51"/>
      <c r="O113" s="51"/>
      <c r="P113" s="51"/>
      <c r="Q113" s="51"/>
      <c r="R113" s="51"/>
      <c r="S113" s="51"/>
    </row>
    <row r="114" spans="1:25">
      <c r="A114" s="38">
        <v>39</v>
      </c>
      <c r="B114" s="39"/>
      <c r="C114" s="40" t="s">
        <v>118</v>
      </c>
      <c r="D114" s="40"/>
      <c r="E114" s="40"/>
      <c r="F114" s="40"/>
      <c r="G114" s="54"/>
      <c r="H114" s="41" t="s">
        <v>214</v>
      </c>
      <c r="I114" s="42" t="s">
        <v>304</v>
      </c>
      <c r="J114" s="42" t="s">
        <v>215</v>
      </c>
      <c r="K114" s="43"/>
      <c r="L114" s="43"/>
      <c r="M114" s="51"/>
      <c r="N114" s="51"/>
      <c r="O114" s="51"/>
      <c r="P114" s="51"/>
      <c r="Q114" s="69"/>
      <c r="R114" s="69"/>
      <c r="S114" s="69"/>
      <c r="T114" s="63"/>
      <c r="U114" s="63"/>
      <c r="W114" s="65"/>
      <c r="X114" s="65"/>
      <c r="Y114" s="65"/>
    </row>
    <row r="115" spans="1:25">
      <c r="A115" s="38">
        <v>40</v>
      </c>
      <c r="B115" s="39"/>
      <c r="C115" s="40" t="s">
        <v>119</v>
      </c>
      <c r="D115" s="40"/>
      <c r="E115" s="40"/>
      <c r="F115" s="40"/>
      <c r="G115" s="54"/>
      <c r="H115" s="41" t="s">
        <v>363</v>
      </c>
      <c r="I115" s="42" t="s">
        <v>313</v>
      </c>
      <c r="J115" s="42" t="s">
        <v>216</v>
      </c>
      <c r="K115" s="43"/>
      <c r="L115" s="43"/>
      <c r="M115" s="51"/>
      <c r="N115" s="51"/>
      <c r="O115" s="51"/>
      <c r="P115" s="51"/>
      <c r="Q115" s="51"/>
      <c r="R115" s="51"/>
      <c r="S115" s="51"/>
    </row>
    <row r="116" spans="1:25">
      <c r="A116" s="38">
        <v>41</v>
      </c>
      <c r="B116" s="39"/>
      <c r="C116" s="40" t="s">
        <v>120</v>
      </c>
      <c r="D116" s="40"/>
      <c r="E116" s="40"/>
      <c r="F116" s="40"/>
      <c r="G116" s="54"/>
      <c r="H116" s="41" t="s">
        <v>217</v>
      </c>
      <c r="I116" s="42" t="s">
        <v>309</v>
      </c>
      <c r="J116" s="42" t="s">
        <v>218</v>
      </c>
      <c r="K116" s="43"/>
      <c r="L116" s="43"/>
      <c r="M116" s="51"/>
      <c r="N116" s="51"/>
      <c r="O116" s="51"/>
      <c r="P116" s="51"/>
      <c r="Q116" s="51"/>
      <c r="R116" s="51"/>
      <c r="S116" s="51"/>
    </row>
    <row r="117" spans="1:25">
      <c r="A117" s="38">
        <v>42</v>
      </c>
      <c r="B117" s="39"/>
      <c r="C117" s="40" t="s">
        <v>121</v>
      </c>
      <c r="D117" s="40"/>
      <c r="E117" s="40"/>
      <c r="F117" s="40"/>
      <c r="G117" s="54"/>
      <c r="H117" s="41" t="s">
        <v>219</v>
      </c>
      <c r="I117" s="42" t="s">
        <v>325</v>
      </c>
      <c r="J117" s="42" t="s">
        <v>220</v>
      </c>
      <c r="K117" s="43"/>
      <c r="L117" s="43"/>
      <c r="M117" s="51"/>
      <c r="N117" s="51"/>
      <c r="O117" s="51"/>
      <c r="P117" s="51"/>
      <c r="Q117" s="51"/>
      <c r="R117" s="51"/>
      <c r="S117" s="51"/>
    </row>
    <row r="118" spans="1:25">
      <c r="A118" s="38">
        <v>43</v>
      </c>
      <c r="B118" s="39"/>
      <c r="C118" s="40" t="s">
        <v>122</v>
      </c>
      <c r="D118" s="40"/>
      <c r="E118" s="40"/>
      <c r="F118" s="40"/>
      <c r="G118" s="54"/>
      <c r="H118" s="41" t="s">
        <v>364</v>
      </c>
      <c r="I118" s="42" t="s">
        <v>221</v>
      </c>
      <c r="J118" s="42" t="s">
        <v>365</v>
      </c>
      <c r="K118" s="43"/>
      <c r="L118" s="43"/>
      <c r="M118" s="51"/>
      <c r="N118" s="51"/>
      <c r="O118" s="51"/>
      <c r="P118" s="51"/>
      <c r="Q118" s="51"/>
      <c r="R118" s="51"/>
      <c r="S118" s="51"/>
    </row>
    <row r="119" spans="1:25">
      <c r="A119" s="38">
        <v>44</v>
      </c>
      <c r="B119" s="39"/>
      <c r="C119" s="40" t="s">
        <v>123</v>
      </c>
      <c r="D119" s="40"/>
      <c r="E119" s="40"/>
      <c r="F119" s="40"/>
      <c r="G119" s="54"/>
      <c r="H119" s="45" t="s">
        <v>366</v>
      </c>
      <c r="I119" s="44" t="s">
        <v>307</v>
      </c>
      <c r="J119" s="44" t="s">
        <v>222</v>
      </c>
      <c r="K119" s="43"/>
      <c r="L119" s="43"/>
      <c r="M119" s="51"/>
      <c r="N119" s="51"/>
      <c r="O119" s="51"/>
      <c r="P119" s="51"/>
      <c r="Q119" s="51"/>
      <c r="R119" s="51"/>
      <c r="S119" s="51"/>
    </row>
    <row r="120" spans="1:25">
      <c r="A120" s="38">
        <v>45</v>
      </c>
      <c r="B120" s="39"/>
      <c r="C120" s="40" t="s">
        <v>124</v>
      </c>
      <c r="D120" s="40"/>
      <c r="E120" s="40"/>
      <c r="F120" s="40"/>
      <c r="G120" s="54"/>
      <c r="H120" s="41" t="s">
        <v>223</v>
      </c>
      <c r="I120" s="42" t="s">
        <v>224</v>
      </c>
      <c r="J120" s="42" t="s">
        <v>225</v>
      </c>
      <c r="K120" s="43"/>
      <c r="L120" s="43"/>
      <c r="M120" s="51"/>
      <c r="N120" s="51"/>
      <c r="O120" s="51"/>
      <c r="P120" s="51"/>
      <c r="Q120" s="51"/>
      <c r="R120" s="51"/>
      <c r="S120" s="51"/>
    </row>
    <row r="121" spans="1:25">
      <c r="A121" s="38">
        <v>46</v>
      </c>
      <c r="B121" s="39"/>
      <c r="C121" s="40" t="s">
        <v>284</v>
      </c>
      <c r="D121" s="40"/>
      <c r="E121" s="40"/>
      <c r="F121" s="40"/>
      <c r="G121" s="54"/>
      <c r="H121" s="41" t="s">
        <v>367</v>
      </c>
      <c r="I121" s="42" t="s">
        <v>226</v>
      </c>
      <c r="J121" s="42" t="s">
        <v>368</v>
      </c>
      <c r="K121" s="43"/>
      <c r="L121" s="43"/>
      <c r="M121" s="51"/>
      <c r="N121" s="51"/>
      <c r="O121" s="51"/>
      <c r="P121" s="51"/>
      <c r="Q121" s="51"/>
      <c r="R121" s="51"/>
      <c r="S121" s="51"/>
    </row>
    <row r="122" spans="1:25">
      <c r="A122" s="38">
        <v>47</v>
      </c>
      <c r="B122" s="39"/>
      <c r="C122" s="40" t="s">
        <v>125</v>
      </c>
      <c r="D122" s="40"/>
      <c r="E122" s="40"/>
      <c r="F122" s="40"/>
      <c r="G122" s="54"/>
      <c r="H122" s="41" t="s">
        <v>227</v>
      </c>
      <c r="I122" s="42" t="s">
        <v>335</v>
      </c>
      <c r="J122" s="42" t="s">
        <v>228</v>
      </c>
      <c r="K122" s="43"/>
      <c r="L122" s="43"/>
      <c r="M122" s="51"/>
      <c r="N122" s="51"/>
      <c r="O122" s="51"/>
      <c r="P122" s="51"/>
      <c r="Q122" s="51"/>
      <c r="R122" s="51"/>
      <c r="S122" s="51"/>
    </row>
    <row r="123" spans="1:25">
      <c r="A123" s="38">
        <v>48</v>
      </c>
      <c r="B123" s="39"/>
      <c r="C123" s="40" t="s">
        <v>126</v>
      </c>
      <c r="D123" s="40"/>
      <c r="E123" s="40"/>
      <c r="F123" s="40"/>
      <c r="G123" s="54"/>
      <c r="H123" s="41" t="s">
        <v>369</v>
      </c>
      <c r="I123" s="42" t="s">
        <v>229</v>
      </c>
      <c r="J123" s="42" t="s">
        <v>370</v>
      </c>
      <c r="K123" s="43"/>
      <c r="L123" s="43"/>
      <c r="M123" s="51"/>
      <c r="N123" s="51"/>
      <c r="O123" s="51"/>
      <c r="P123" s="51"/>
      <c r="Q123" s="51"/>
      <c r="R123" s="51"/>
      <c r="S123" s="51"/>
    </row>
    <row r="124" spans="1:25">
      <c r="A124" s="38">
        <v>49</v>
      </c>
      <c r="B124" s="39"/>
      <c r="C124" s="40" t="s">
        <v>286</v>
      </c>
      <c r="D124" s="40"/>
      <c r="E124" s="40"/>
      <c r="F124" s="40"/>
      <c r="G124" s="54"/>
      <c r="H124" s="41" t="s">
        <v>230</v>
      </c>
      <c r="I124" s="42" t="s">
        <v>317</v>
      </c>
      <c r="J124" s="42" t="s">
        <v>231</v>
      </c>
      <c r="K124" s="43"/>
      <c r="L124" s="43"/>
      <c r="M124" s="51"/>
      <c r="N124" s="51"/>
      <c r="O124" s="51"/>
      <c r="P124" s="51"/>
      <c r="Q124" s="51"/>
      <c r="R124" s="51"/>
      <c r="S124" s="51"/>
    </row>
    <row r="125" spans="1:25">
      <c r="A125" s="38">
        <v>50</v>
      </c>
      <c r="B125" s="39"/>
      <c r="C125" s="40" t="s">
        <v>127</v>
      </c>
      <c r="D125" s="40"/>
      <c r="E125" s="40"/>
      <c r="F125" s="40"/>
      <c r="G125" s="54"/>
      <c r="H125" s="41" t="s">
        <v>371</v>
      </c>
      <c r="I125" s="42" t="s">
        <v>232</v>
      </c>
      <c r="J125" s="42" t="s">
        <v>372</v>
      </c>
      <c r="K125" s="43"/>
      <c r="L125" s="43"/>
      <c r="M125" s="51"/>
      <c r="N125" s="51"/>
      <c r="O125" s="51"/>
      <c r="P125" s="51"/>
      <c r="Q125" s="51"/>
      <c r="R125" s="51"/>
      <c r="S125" s="51"/>
    </row>
    <row r="126" spans="1:25">
      <c r="A126" s="38">
        <v>51</v>
      </c>
      <c r="B126" s="39"/>
      <c r="C126" s="40" t="s">
        <v>128</v>
      </c>
      <c r="D126" s="40"/>
      <c r="E126" s="40"/>
      <c r="F126" s="40"/>
      <c r="G126" s="54"/>
      <c r="H126" s="41" t="s">
        <v>373</v>
      </c>
      <c r="I126" s="42" t="s">
        <v>233</v>
      </c>
      <c r="J126" s="42" t="s">
        <v>374</v>
      </c>
      <c r="K126" s="43"/>
      <c r="L126" s="43"/>
      <c r="M126" s="51"/>
      <c r="N126" s="51"/>
      <c r="O126" s="51"/>
      <c r="P126" s="51"/>
      <c r="Q126" s="51"/>
      <c r="R126" s="51"/>
      <c r="S126" s="51"/>
    </row>
    <row r="127" spans="1:25">
      <c r="A127" s="38">
        <v>52</v>
      </c>
      <c r="B127" s="39"/>
      <c r="C127" s="40" t="s">
        <v>129</v>
      </c>
      <c r="D127" s="40"/>
      <c r="E127" s="40"/>
      <c r="F127" s="40"/>
      <c r="G127" s="54"/>
      <c r="H127" s="41" t="s">
        <v>234</v>
      </c>
      <c r="I127" s="42" t="s">
        <v>235</v>
      </c>
      <c r="J127" s="42" t="s">
        <v>236</v>
      </c>
      <c r="K127" s="43"/>
      <c r="L127" s="43"/>
      <c r="M127" s="51"/>
      <c r="N127" s="51"/>
      <c r="O127" s="51"/>
      <c r="P127" s="51"/>
      <c r="Q127" s="51"/>
      <c r="R127" s="51"/>
      <c r="S127" s="51"/>
    </row>
    <row r="128" spans="1:25">
      <c r="A128" s="38">
        <v>53</v>
      </c>
      <c r="B128" s="39"/>
      <c r="C128" s="40" t="s">
        <v>130</v>
      </c>
      <c r="D128" s="40"/>
      <c r="E128" s="40"/>
      <c r="F128" s="40"/>
      <c r="G128" s="54"/>
      <c r="H128" s="41" t="s">
        <v>375</v>
      </c>
      <c r="I128" s="42" t="s">
        <v>237</v>
      </c>
      <c r="J128" s="42" t="s">
        <v>376</v>
      </c>
      <c r="K128" s="43"/>
      <c r="L128" s="43"/>
      <c r="M128" s="51"/>
      <c r="N128" s="51"/>
      <c r="O128" s="51"/>
      <c r="P128" s="51"/>
      <c r="Q128" s="51"/>
      <c r="R128" s="51"/>
      <c r="S128" s="51"/>
    </row>
    <row r="129" spans="1:19">
      <c r="A129" s="38">
        <v>54</v>
      </c>
      <c r="B129" s="39"/>
      <c r="C129" s="40" t="s">
        <v>131</v>
      </c>
      <c r="D129" s="40"/>
      <c r="E129" s="40"/>
      <c r="F129" s="40"/>
      <c r="G129" s="54"/>
      <c r="H129" s="41" t="s">
        <v>377</v>
      </c>
      <c r="I129" s="42" t="s">
        <v>238</v>
      </c>
      <c r="J129" s="42" t="s">
        <v>378</v>
      </c>
      <c r="K129" s="43"/>
      <c r="L129" s="43"/>
      <c r="M129" s="51"/>
      <c r="N129" s="51"/>
      <c r="O129" s="51"/>
      <c r="P129" s="51"/>
      <c r="Q129" s="51"/>
      <c r="R129" s="51"/>
      <c r="S129" s="51"/>
    </row>
    <row r="130" spans="1:19">
      <c r="A130" s="38">
        <v>55</v>
      </c>
      <c r="B130" s="39"/>
      <c r="C130" s="40" t="s">
        <v>132</v>
      </c>
      <c r="D130" s="40"/>
      <c r="E130" s="40"/>
      <c r="F130" s="40"/>
      <c r="G130" s="54"/>
      <c r="H130" s="41" t="s">
        <v>239</v>
      </c>
      <c r="I130" s="42" t="s">
        <v>318</v>
      </c>
      <c r="J130" s="42" t="s">
        <v>240</v>
      </c>
      <c r="K130" s="43"/>
      <c r="L130" s="43"/>
      <c r="M130" s="51"/>
      <c r="N130" s="51"/>
      <c r="O130" s="51"/>
      <c r="P130" s="51"/>
      <c r="Q130" s="51"/>
      <c r="R130" s="51"/>
      <c r="S130" s="51"/>
    </row>
    <row r="131" spans="1:19">
      <c r="A131" s="38">
        <v>56</v>
      </c>
      <c r="B131" s="39"/>
      <c r="C131" s="40" t="s">
        <v>407</v>
      </c>
      <c r="D131" s="40"/>
      <c r="E131" s="40"/>
      <c r="F131" s="40"/>
      <c r="G131" s="54"/>
      <c r="H131" s="41" t="s">
        <v>406</v>
      </c>
      <c r="I131" s="42" t="s">
        <v>405</v>
      </c>
      <c r="J131" s="42" t="s">
        <v>408</v>
      </c>
      <c r="K131" s="43"/>
      <c r="L131" s="43"/>
      <c r="M131" s="51"/>
      <c r="N131" s="51"/>
      <c r="O131" s="51"/>
      <c r="P131" s="51"/>
      <c r="Q131" s="51"/>
      <c r="R131" s="51"/>
      <c r="S131" s="51"/>
    </row>
    <row r="132" spans="1:19">
      <c r="A132" s="38">
        <v>57</v>
      </c>
      <c r="B132" s="39"/>
      <c r="C132" s="40" t="s">
        <v>133</v>
      </c>
      <c r="D132" s="40"/>
      <c r="E132" s="40"/>
      <c r="F132" s="40"/>
      <c r="G132" s="54"/>
      <c r="H132" s="41" t="s">
        <v>379</v>
      </c>
      <c r="I132" s="42" t="s">
        <v>299</v>
      </c>
      <c r="J132" s="42" t="s">
        <v>241</v>
      </c>
      <c r="K132" s="43"/>
      <c r="L132" s="43"/>
      <c r="M132" s="51"/>
      <c r="N132" s="51"/>
      <c r="O132" s="51"/>
      <c r="P132" s="51"/>
      <c r="Q132" s="51"/>
      <c r="R132" s="51"/>
      <c r="S132" s="51"/>
    </row>
    <row r="133" spans="1:19">
      <c r="A133" s="38">
        <v>58</v>
      </c>
      <c r="B133" s="39"/>
      <c r="C133" s="40" t="s">
        <v>295</v>
      </c>
      <c r="D133" s="40"/>
      <c r="E133" s="40"/>
      <c r="F133" s="40"/>
      <c r="G133" s="54"/>
      <c r="H133" s="41" t="s">
        <v>380</v>
      </c>
      <c r="I133" s="42" t="s">
        <v>242</v>
      </c>
      <c r="J133" s="42" t="s">
        <v>381</v>
      </c>
      <c r="K133" s="43"/>
      <c r="L133" s="43"/>
      <c r="M133" s="51"/>
      <c r="N133" s="51"/>
      <c r="O133" s="51"/>
      <c r="P133" s="51"/>
      <c r="Q133" s="51"/>
      <c r="R133" s="51"/>
      <c r="S133" s="51"/>
    </row>
    <row r="134" spans="1:19">
      <c r="A134" s="38">
        <v>59</v>
      </c>
      <c r="B134" s="39"/>
      <c r="C134" s="40" t="s">
        <v>287</v>
      </c>
      <c r="D134" s="40"/>
      <c r="E134" s="40"/>
      <c r="F134" s="40"/>
      <c r="G134" s="54"/>
      <c r="H134" s="41" t="s">
        <v>409</v>
      </c>
      <c r="I134" s="42" t="s">
        <v>410</v>
      </c>
      <c r="J134" s="42" t="s">
        <v>411</v>
      </c>
      <c r="K134" s="43"/>
      <c r="L134" s="43"/>
      <c r="M134" s="51"/>
      <c r="N134" s="51"/>
      <c r="O134" s="51"/>
      <c r="P134" s="51"/>
      <c r="Q134" s="51"/>
      <c r="R134" s="51"/>
      <c r="S134" s="51"/>
    </row>
    <row r="135" spans="1:19">
      <c r="A135" s="38">
        <v>60</v>
      </c>
      <c r="B135" s="39"/>
      <c r="C135" s="40" t="s">
        <v>134</v>
      </c>
      <c r="D135" s="40"/>
      <c r="E135" s="40"/>
      <c r="F135" s="40"/>
      <c r="G135" s="54"/>
      <c r="H135" s="41" t="s">
        <v>382</v>
      </c>
      <c r="I135" s="42" t="s">
        <v>243</v>
      </c>
      <c r="J135" s="42" t="s">
        <v>383</v>
      </c>
      <c r="K135" s="43"/>
      <c r="L135" s="43"/>
      <c r="M135" s="51"/>
      <c r="N135" s="51"/>
      <c r="O135" s="51"/>
      <c r="P135" s="51"/>
      <c r="Q135" s="51"/>
      <c r="R135" s="51"/>
      <c r="S135" s="51"/>
    </row>
    <row r="136" spans="1:19">
      <c r="A136" s="38">
        <v>61</v>
      </c>
      <c r="B136" s="39"/>
      <c r="C136" s="40" t="s">
        <v>135</v>
      </c>
      <c r="D136" s="40"/>
      <c r="E136" s="40"/>
      <c r="F136" s="40"/>
      <c r="G136" s="54"/>
      <c r="H136" s="41" t="s">
        <v>244</v>
      </c>
      <c r="I136" s="42" t="s">
        <v>336</v>
      </c>
      <c r="J136" s="42" t="s">
        <v>245</v>
      </c>
      <c r="K136" s="43"/>
      <c r="L136" s="43"/>
      <c r="M136" s="51"/>
      <c r="N136" s="51"/>
      <c r="O136" s="51"/>
      <c r="P136" s="51"/>
      <c r="Q136" s="51"/>
      <c r="R136" s="51"/>
      <c r="S136" s="51"/>
    </row>
    <row r="137" spans="1:19">
      <c r="A137" s="38">
        <v>62</v>
      </c>
      <c r="B137" s="39"/>
      <c r="C137" s="40" t="s">
        <v>136</v>
      </c>
      <c r="D137" s="40"/>
      <c r="E137" s="40"/>
      <c r="F137" s="40"/>
      <c r="G137" s="54"/>
      <c r="H137" s="41" t="s">
        <v>246</v>
      </c>
      <c r="I137" s="42" t="s">
        <v>247</v>
      </c>
      <c r="J137" s="42" t="s">
        <v>248</v>
      </c>
      <c r="K137" s="43"/>
      <c r="L137" s="43"/>
      <c r="M137" s="51"/>
      <c r="N137" s="51"/>
      <c r="O137" s="51"/>
      <c r="P137" s="51"/>
      <c r="Q137" s="51"/>
      <c r="R137" s="51"/>
      <c r="S137" s="51"/>
    </row>
    <row r="138" spans="1:19">
      <c r="A138" s="38">
        <v>63</v>
      </c>
      <c r="B138" s="39"/>
      <c r="C138" s="40" t="s">
        <v>343</v>
      </c>
      <c r="D138" s="40"/>
      <c r="E138" s="40"/>
      <c r="F138" s="40"/>
      <c r="G138" s="54"/>
      <c r="H138" s="41" t="s">
        <v>249</v>
      </c>
      <c r="I138" s="42" t="s">
        <v>329</v>
      </c>
      <c r="J138" s="42" t="s">
        <v>250</v>
      </c>
      <c r="K138" s="43"/>
      <c r="L138" s="43"/>
      <c r="M138" s="51"/>
      <c r="N138" s="51"/>
      <c r="O138" s="51"/>
      <c r="P138" s="51"/>
      <c r="Q138" s="51"/>
      <c r="R138" s="51"/>
      <c r="S138" s="51"/>
    </row>
    <row r="139" spans="1:19">
      <c r="A139" s="38">
        <v>64</v>
      </c>
      <c r="B139" s="39"/>
      <c r="C139" s="40" t="s">
        <v>137</v>
      </c>
      <c r="D139" s="40"/>
      <c r="E139" s="40"/>
      <c r="F139" s="40"/>
      <c r="G139" s="54"/>
      <c r="H139" s="41" t="s">
        <v>384</v>
      </c>
      <c r="I139" s="42" t="s">
        <v>251</v>
      </c>
      <c r="J139" s="42" t="s">
        <v>385</v>
      </c>
      <c r="K139" s="43"/>
      <c r="L139" s="43"/>
      <c r="M139" s="51"/>
      <c r="N139" s="51"/>
      <c r="O139" s="51"/>
      <c r="P139" s="51"/>
      <c r="Q139" s="51"/>
      <c r="R139" s="51"/>
      <c r="S139" s="51"/>
    </row>
    <row r="140" spans="1:19">
      <c r="A140" s="38">
        <v>65</v>
      </c>
      <c r="B140" s="39"/>
      <c r="C140" s="40" t="s">
        <v>138</v>
      </c>
      <c r="D140" s="40"/>
      <c r="E140" s="40"/>
      <c r="F140" s="40"/>
      <c r="G140" s="54"/>
      <c r="H140" s="41" t="s">
        <v>386</v>
      </c>
      <c r="I140" s="42" t="s">
        <v>252</v>
      </c>
      <c r="J140" s="42" t="s">
        <v>387</v>
      </c>
      <c r="K140" s="43"/>
      <c r="L140" s="43"/>
      <c r="M140" s="51"/>
      <c r="N140" s="51"/>
      <c r="O140" s="51"/>
      <c r="P140" s="51"/>
      <c r="Q140" s="51"/>
      <c r="R140" s="51"/>
      <c r="S140" s="51"/>
    </row>
    <row r="141" spans="1:19">
      <c r="A141" s="38">
        <v>66</v>
      </c>
      <c r="B141" s="39"/>
      <c r="C141" s="40" t="s">
        <v>139</v>
      </c>
      <c r="D141" s="40"/>
      <c r="E141" s="40"/>
      <c r="F141" s="40"/>
      <c r="G141" s="54"/>
      <c r="H141" s="41" t="s">
        <v>388</v>
      </c>
      <c r="I141" s="42" t="s">
        <v>253</v>
      </c>
      <c r="J141" s="42" t="s">
        <v>389</v>
      </c>
      <c r="K141" s="43"/>
      <c r="L141" s="43"/>
      <c r="M141" s="51"/>
      <c r="N141" s="51"/>
      <c r="O141" s="51"/>
      <c r="P141" s="51"/>
      <c r="Q141" s="51"/>
      <c r="R141" s="51"/>
      <c r="S141" s="51"/>
    </row>
    <row r="142" spans="1:19">
      <c r="A142" s="38">
        <v>67</v>
      </c>
      <c r="B142" s="39"/>
      <c r="C142" s="40" t="s">
        <v>140</v>
      </c>
      <c r="D142" s="40"/>
      <c r="E142" s="40"/>
      <c r="F142" s="40"/>
      <c r="G142" s="54"/>
      <c r="H142" s="41" t="s">
        <v>388</v>
      </c>
      <c r="I142" s="42" t="s">
        <v>253</v>
      </c>
      <c r="J142" s="42" t="s">
        <v>389</v>
      </c>
      <c r="K142" s="43"/>
      <c r="L142" s="43"/>
      <c r="M142" s="51"/>
      <c r="N142" s="51"/>
      <c r="O142" s="51"/>
      <c r="P142" s="51"/>
      <c r="Q142" s="51"/>
      <c r="R142" s="51"/>
      <c r="S142" s="51"/>
    </row>
    <row r="143" spans="1:19">
      <c r="A143" s="38">
        <v>68</v>
      </c>
      <c r="B143" s="39"/>
      <c r="C143" s="40" t="s">
        <v>141</v>
      </c>
      <c r="D143" s="40"/>
      <c r="E143" s="40"/>
      <c r="F143" s="40"/>
      <c r="G143" s="54"/>
      <c r="H143" s="43" t="s">
        <v>185</v>
      </c>
      <c r="I143" s="62" t="s">
        <v>302</v>
      </c>
      <c r="J143" s="62" t="s">
        <v>186</v>
      </c>
      <c r="K143" s="43"/>
      <c r="L143" s="43"/>
      <c r="M143" s="51"/>
      <c r="N143" s="51"/>
      <c r="O143" s="51"/>
      <c r="P143" s="51"/>
      <c r="Q143" s="51"/>
      <c r="R143" s="51"/>
      <c r="S143" s="51"/>
    </row>
    <row r="144" spans="1:19">
      <c r="A144" s="38">
        <v>69</v>
      </c>
      <c r="B144" s="39"/>
      <c r="C144" s="40" t="s">
        <v>288</v>
      </c>
      <c r="D144" s="40"/>
      <c r="E144" s="40"/>
      <c r="F144" s="40"/>
      <c r="G144" s="54"/>
      <c r="H144" s="41" t="s">
        <v>390</v>
      </c>
      <c r="I144" s="43" t="s">
        <v>276</v>
      </c>
      <c r="J144" s="42" t="s">
        <v>391</v>
      </c>
      <c r="K144" s="43"/>
      <c r="L144" s="43"/>
      <c r="M144" s="51"/>
      <c r="N144" s="51"/>
      <c r="O144" s="51"/>
      <c r="P144" s="51"/>
      <c r="Q144" s="51"/>
      <c r="R144" s="51"/>
      <c r="S144" s="51"/>
    </row>
    <row r="145" spans="1:27">
      <c r="A145" s="38">
        <v>70</v>
      </c>
      <c r="B145" s="39"/>
      <c r="C145" s="40" t="s">
        <v>285</v>
      </c>
      <c r="D145" s="40"/>
      <c r="E145" s="40"/>
      <c r="F145" s="40"/>
      <c r="G145" s="54"/>
      <c r="H145" s="41" t="s">
        <v>392</v>
      </c>
      <c r="I145" s="42" t="s">
        <v>254</v>
      </c>
      <c r="J145" s="42" t="s">
        <v>393</v>
      </c>
      <c r="K145" s="43"/>
      <c r="L145" s="43"/>
      <c r="M145" s="51"/>
      <c r="N145" s="51"/>
      <c r="O145" s="51"/>
      <c r="P145" s="51"/>
      <c r="Q145" s="51"/>
      <c r="R145" s="51"/>
      <c r="S145" s="51"/>
    </row>
    <row r="146" spans="1:27">
      <c r="A146" s="38">
        <v>71</v>
      </c>
      <c r="B146" s="39"/>
      <c r="C146" s="40" t="s">
        <v>142</v>
      </c>
      <c r="D146" s="40"/>
      <c r="E146" s="40"/>
      <c r="F146" s="40"/>
      <c r="G146" s="54"/>
      <c r="H146" s="43" t="s">
        <v>194</v>
      </c>
      <c r="I146" s="62" t="s">
        <v>195</v>
      </c>
      <c r="J146" s="62" t="s">
        <v>196</v>
      </c>
      <c r="K146" s="43"/>
      <c r="L146" s="43"/>
      <c r="M146" s="51"/>
      <c r="N146" s="51"/>
      <c r="O146" s="51"/>
      <c r="P146" s="51"/>
      <c r="Q146" s="51"/>
      <c r="R146" s="51"/>
      <c r="S146" s="51"/>
    </row>
    <row r="147" spans="1:27">
      <c r="A147" s="38">
        <v>72</v>
      </c>
      <c r="B147" s="39"/>
      <c r="C147" s="40" t="s">
        <v>143</v>
      </c>
      <c r="D147" s="40"/>
      <c r="E147" s="40"/>
      <c r="F147" s="40"/>
      <c r="G147" s="54"/>
      <c r="H147" s="43" t="s">
        <v>151</v>
      </c>
      <c r="I147" s="62" t="s">
        <v>152</v>
      </c>
      <c r="J147" s="62" t="s">
        <v>153</v>
      </c>
      <c r="K147" s="43"/>
      <c r="L147" s="43"/>
      <c r="M147" s="51"/>
      <c r="N147" s="51"/>
      <c r="O147" s="51"/>
      <c r="P147" s="51"/>
      <c r="Q147" s="51"/>
      <c r="R147" s="51"/>
      <c r="S147" s="51"/>
    </row>
    <row r="148" spans="1:27">
      <c r="A148" s="38">
        <v>73</v>
      </c>
      <c r="B148" s="39"/>
      <c r="C148" s="40" t="s">
        <v>289</v>
      </c>
      <c r="D148" s="40"/>
      <c r="E148" s="40"/>
      <c r="F148" s="40"/>
      <c r="G148" s="54"/>
      <c r="H148" s="45" t="s">
        <v>394</v>
      </c>
      <c r="I148" s="44" t="s">
        <v>255</v>
      </c>
      <c r="J148" s="44" t="s">
        <v>395</v>
      </c>
      <c r="K148" s="43"/>
      <c r="L148" s="43"/>
      <c r="M148" s="51"/>
      <c r="N148" s="51"/>
      <c r="O148" s="51"/>
      <c r="P148" s="51"/>
      <c r="Q148" s="51"/>
      <c r="R148" s="51"/>
      <c r="S148" s="51"/>
    </row>
    <row r="149" spans="1:27">
      <c r="A149" s="38">
        <v>74</v>
      </c>
      <c r="B149" s="39"/>
      <c r="C149" s="40" t="s">
        <v>277</v>
      </c>
      <c r="D149" s="40"/>
      <c r="E149" s="40"/>
      <c r="F149" s="40"/>
      <c r="G149" s="54"/>
      <c r="H149" s="43" t="s">
        <v>396</v>
      </c>
      <c r="I149" s="43" t="s">
        <v>278</v>
      </c>
      <c r="J149" s="43" t="s">
        <v>397</v>
      </c>
      <c r="K149" s="43"/>
      <c r="L149" s="43"/>
      <c r="M149" s="51"/>
      <c r="N149" s="51"/>
      <c r="O149" s="51"/>
      <c r="P149" s="51"/>
      <c r="Q149" s="51"/>
      <c r="R149" s="51"/>
      <c r="S149" s="51"/>
    </row>
    <row r="150" spans="1:27">
      <c r="A150" s="38">
        <v>75</v>
      </c>
      <c r="B150" s="39"/>
      <c r="C150" s="40" t="s">
        <v>144</v>
      </c>
      <c r="D150" s="40"/>
      <c r="E150" s="40"/>
      <c r="F150" s="40"/>
      <c r="G150" s="54"/>
      <c r="H150" s="45" t="s">
        <v>398</v>
      </c>
      <c r="I150" s="44" t="s">
        <v>256</v>
      </c>
      <c r="J150" s="44" t="s">
        <v>399</v>
      </c>
      <c r="K150" s="43"/>
      <c r="L150" s="43"/>
      <c r="M150" s="51"/>
      <c r="N150" s="51"/>
      <c r="O150" s="51"/>
      <c r="P150" s="51"/>
      <c r="Q150" s="51"/>
      <c r="R150" s="51"/>
      <c r="S150" s="51"/>
    </row>
    <row r="151" spans="1:27">
      <c r="A151" s="38">
        <v>76</v>
      </c>
      <c r="B151" s="39"/>
      <c r="C151" s="55" t="s">
        <v>296</v>
      </c>
      <c r="D151" s="40"/>
      <c r="E151" s="40"/>
      <c r="F151" s="40"/>
      <c r="G151" s="54"/>
      <c r="H151" s="45" t="s">
        <v>400</v>
      </c>
      <c r="I151" s="44" t="s">
        <v>275</v>
      </c>
      <c r="J151" s="44" t="s">
        <v>401</v>
      </c>
      <c r="K151" s="43"/>
      <c r="L151" s="43"/>
      <c r="M151" s="51"/>
      <c r="N151" s="51"/>
      <c r="O151" s="51"/>
      <c r="P151" s="51"/>
      <c r="Q151" s="51"/>
      <c r="R151" s="51"/>
      <c r="S151" s="51"/>
    </row>
    <row r="152" spans="1:27">
      <c r="A152" s="38">
        <v>77</v>
      </c>
      <c r="B152" s="56"/>
      <c r="C152" s="55" t="s">
        <v>290</v>
      </c>
      <c r="D152" s="40"/>
      <c r="E152" s="40"/>
      <c r="F152" s="40"/>
      <c r="G152" s="54"/>
      <c r="H152" s="41" t="s">
        <v>213</v>
      </c>
      <c r="I152" s="42" t="s">
        <v>300</v>
      </c>
      <c r="J152" s="42" t="s">
        <v>402</v>
      </c>
      <c r="K152" s="43"/>
      <c r="L152" s="43"/>
      <c r="M152" s="51"/>
      <c r="N152" s="51"/>
      <c r="O152" s="51"/>
      <c r="P152" s="51"/>
      <c r="Q152" s="51"/>
      <c r="R152" s="51"/>
      <c r="S152" s="51"/>
    </row>
    <row r="153" spans="1:27">
      <c r="A153" s="53">
        <v>78</v>
      </c>
      <c r="B153" s="58"/>
      <c r="C153" s="59" t="s">
        <v>291</v>
      </c>
      <c r="D153" s="60"/>
      <c r="E153" s="60"/>
      <c r="F153" s="60"/>
      <c r="G153" s="61"/>
      <c r="H153" s="43" t="s">
        <v>403</v>
      </c>
      <c r="I153" s="43" t="s">
        <v>292</v>
      </c>
      <c r="J153" s="43" t="s">
        <v>404</v>
      </c>
      <c r="K153" s="43"/>
      <c r="L153" s="43"/>
      <c r="M153" s="51"/>
      <c r="N153" s="51"/>
      <c r="O153" s="51"/>
      <c r="P153" s="51"/>
      <c r="Q153" s="51"/>
      <c r="R153" s="51"/>
      <c r="S153" s="51"/>
    </row>
    <row r="154" spans="1:27">
      <c r="A154" s="57">
        <v>79</v>
      </c>
      <c r="B154" s="58"/>
      <c r="C154" s="59" t="s">
        <v>279</v>
      </c>
      <c r="D154" s="60"/>
      <c r="E154" s="60"/>
      <c r="F154" s="60"/>
      <c r="G154" s="61"/>
      <c r="H154" s="43" t="s">
        <v>280</v>
      </c>
      <c r="I154" s="43" t="s">
        <v>281</v>
      </c>
      <c r="J154" s="43" t="s">
        <v>282</v>
      </c>
      <c r="K154" s="43"/>
      <c r="L154" s="43"/>
      <c r="M154" s="51"/>
      <c r="N154" s="51"/>
      <c r="O154" s="51"/>
      <c r="P154" s="51"/>
      <c r="Q154" s="51"/>
      <c r="R154" s="51"/>
      <c r="S154" s="51"/>
    </row>
    <row r="155" spans="1:27"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</row>
    <row r="156" spans="1:27"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</row>
    <row r="157" spans="1:27"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</row>
    <row r="158" spans="1:27"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</row>
  </sheetData>
  <mergeCells count="187">
    <mergeCell ref="A1:Y1"/>
    <mergeCell ref="B75:G75"/>
    <mergeCell ref="AA11:AM12"/>
    <mergeCell ref="AA13:AM14"/>
    <mergeCell ref="Q27:Q28"/>
    <mergeCell ref="Q25:Q26"/>
    <mergeCell ref="R25:Y26"/>
    <mergeCell ref="Q23:Q24"/>
    <mergeCell ref="R23:Y24"/>
    <mergeCell ref="E12:K12"/>
    <mergeCell ref="L12:M12"/>
    <mergeCell ref="B18:D18"/>
    <mergeCell ref="E24:K24"/>
    <mergeCell ref="L24:M24"/>
    <mergeCell ref="P25:P26"/>
    <mergeCell ref="B26:D26"/>
    <mergeCell ref="E26:K26"/>
    <mergeCell ref="L26:M26"/>
    <mergeCell ref="N23:O24"/>
    <mergeCell ref="A37:E38"/>
    <mergeCell ref="F37:H37"/>
    <mergeCell ref="AA30:AM30"/>
    <mergeCell ref="AB5:AM7"/>
    <mergeCell ref="A7:B7"/>
    <mergeCell ref="C7:N7"/>
    <mergeCell ref="P7:R7"/>
    <mergeCell ref="P8:R8"/>
    <mergeCell ref="S8:Y8"/>
    <mergeCell ref="A11:A12"/>
    <mergeCell ref="B11:D11"/>
    <mergeCell ref="A8:B8"/>
    <mergeCell ref="C8:N8"/>
    <mergeCell ref="E11:K11"/>
    <mergeCell ref="L11:M11"/>
    <mergeCell ref="B12:D12"/>
    <mergeCell ref="S7:Y7"/>
    <mergeCell ref="P11:Q12"/>
    <mergeCell ref="T11:T12"/>
    <mergeCell ref="A2:Y2"/>
    <mergeCell ref="A3:Y3"/>
    <mergeCell ref="A5:B5"/>
    <mergeCell ref="C5:H5"/>
    <mergeCell ref="I5:K5"/>
    <mergeCell ref="M5:O5"/>
    <mergeCell ref="P5:Y5"/>
    <mergeCell ref="Q4:R4"/>
    <mergeCell ref="AA4:AM4"/>
    <mergeCell ref="AA2:AM3"/>
    <mergeCell ref="B15:D15"/>
    <mergeCell ref="E15:K15"/>
    <mergeCell ref="L15:M15"/>
    <mergeCell ref="B16:D16"/>
    <mergeCell ref="E16:K16"/>
    <mergeCell ref="L16:M16"/>
    <mergeCell ref="A13:A14"/>
    <mergeCell ref="B13:D13"/>
    <mergeCell ref="E13:K13"/>
    <mergeCell ref="L13:M13"/>
    <mergeCell ref="B14:D14"/>
    <mergeCell ref="E14:K14"/>
    <mergeCell ref="L14:M14"/>
    <mergeCell ref="A15:A16"/>
    <mergeCell ref="A17:A18"/>
    <mergeCell ref="B17:D17"/>
    <mergeCell ref="E17:K17"/>
    <mergeCell ref="L17:M17"/>
    <mergeCell ref="A23:A24"/>
    <mergeCell ref="B23:D23"/>
    <mergeCell ref="E23:K23"/>
    <mergeCell ref="L23:M23"/>
    <mergeCell ref="E18:K18"/>
    <mergeCell ref="L18:M18"/>
    <mergeCell ref="A19:A20"/>
    <mergeCell ref="B19:D19"/>
    <mergeCell ref="B20:D20"/>
    <mergeCell ref="E19:K19"/>
    <mergeCell ref="L19:M19"/>
    <mergeCell ref="E20:K20"/>
    <mergeCell ref="L20:M20"/>
    <mergeCell ref="A27:A28"/>
    <mergeCell ref="B27:D27"/>
    <mergeCell ref="E27:K27"/>
    <mergeCell ref="L27:M27"/>
    <mergeCell ref="B28:D28"/>
    <mergeCell ref="E28:K28"/>
    <mergeCell ref="L28:M28"/>
    <mergeCell ref="P23:P24"/>
    <mergeCell ref="A25:A26"/>
    <mergeCell ref="B25:D25"/>
    <mergeCell ref="E25:K25"/>
    <mergeCell ref="L25:M25"/>
    <mergeCell ref="B24:D24"/>
    <mergeCell ref="N25:O26"/>
    <mergeCell ref="F34:H34"/>
    <mergeCell ref="F35:H35"/>
    <mergeCell ref="R29:Y30"/>
    <mergeCell ref="F38:H38"/>
    <mergeCell ref="A29:A30"/>
    <mergeCell ref="N29:O30"/>
    <mergeCell ref="P29:P30"/>
    <mergeCell ref="Q29:Q30"/>
    <mergeCell ref="B29:D29"/>
    <mergeCell ref="E29:K29"/>
    <mergeCell ref="L29:M29"/>
    <mergeCell ref="B30:D30"/>
    <mergeCell ref="E30:K30"/>
    <mergeCell ref="L30:M30"/>
    <mergeCell ref="A31:A32"/>
    <mergeCell ref="B31:D31"/>
    <mergeCell ref="B32:D32"/>
    <mergeCell ref="E32:K32"/>
    <mergeCell ref="L32:M32"/>
    <mergeCell ref="A34:E35"/>
    <mergeCell ref="E31:K31"/>
    <mergeCell ref="L31:M31"/>
    <mergeCell ref="N31:O32"/>
    <mergeCell ref="P31:P32"/>
    <mergeCell ref="A40:E41"/>
    <mergeCell ref="F40:H40"/>
    <mergeCell ref="F41:H41"/>
    <mergeCell ref="A43:E44"/>
    <mergeCell ref="F43:H43"/>
    <mergeCell ref="F44:H44"/>
    <mergeCell ref="I43:Y43"/>
    <mergeCell ref="I44:Y44"/>
    <mergeCell ref="I46:Y46"/>
    <mergeCell ref="D53:I53"/>
    <mergeCell ref="J53:L53"/>
    <mergeCell ref="O53:Q53"/>
    <mergeCell ref="AA49:AM49"/>
    <mergeCell ref="F46:H46"/>
    <mergeCell ref="A49:G49"/>
    <mergeCell ref="H49:I49"/>
    <mergeCell ref="J49:K49"/>
    <mergeCell ref="N49:O49"/>
    <mergeCell ref="T49:U49"/>
    <mergeCell ref="V49:W49"/>
    <mergeCell ref="P49:Q49"/>
    <mergeCell ref="F47:H47"/>
    <mergeCell ref="I47:Y47"/>
    <mergeCell ref="A51:Y51"/>
    <mergeCell ref="A46:E47"/>
    <mergeCell ref="R53:W53"/>
    <mergeCell ref="AA53:AM53"/>
    <mergeCell ref="B53:C53"/>
    <mergeCell ref="B48:Y48"/>
    <mergeCell ref="AA66:AM68"/>
    <mergeCell ref="Q59:V59"/>
    <mergeCell ref="I60:J60"/>
    <mergeCell ref="Q60:V60"/>
    <mergeCell ref="I61:J61"/>
    <mergeCell ref="Q61:V61"/>
    <mergeCell ref="P63:V63"/>
    <mergeCell ref="I55:J55"/>
    <mergeCell ref="Q55:V55"/>
    <mergeCell ref="AA55:AM63"/>
    <mergeCell ref="I56:J56"/>
    <mergeCell ref="Q56:V56"/>
    <mergeCell ref="I57:J57"/>
    <mergeCell ref="Q57:V57"/>
    <mergeCell ref="I58:J58"/>
    <mergeCell ref="Q58:V58"/>
    <mergeCell ref="I59:J59"/>
    <mergeCell ref="I34:Y34"/>
    <mergeCell ref="I35:Y35"/>
    <mergeCell ref="I37:Y37"/>
    <mergeCell ref="I38:Y38"/>
    <mergeCell ref="I40:Y40"/>
    <mergeCell ref="I41:Y41"/>
    <mergeCell ref="AA34:AM35"/>
    <mergeCell ref="R27:Y28"/>
    <mergeCell ref="N27:O28"/>
    <mergeCell ref="P27:P28"/>
    <mergeCell ref="R31:Y32"/>
    <mergeCell ref="AA28:AM28"/>
    <mergeCell ref="P13:Q14"/>
    <mergeCell ref="P15:Q16"/>
    <mergeCell ref="R11:S12"/>
    <mergeCell ref="R13:S14"/>
    <mergeCell ref="R15:S16"/>
    <mergeCell ref="AA19:AM20"/>
    <mergeCell ref="AA31:AM32"/>
    <mergeCell ref="AA15:AM16"/>
    <mergeCell ref="AA23:AM26"/>
    <mergeCell ref="Q31:Q32"/>
    <mergeCell ref="T13:T14"/>
    <mergeCell ref="T15:T16"/>
  </mergeCells>
  <phoneticPr fontId="2"/>
  <dataValidations xWindow="278" yWindow="302" count="1">
    <dataValidation allowBlank="1" showErrorMessage="1" sqref="J36:Y36 J39:Y39 J42:Y42 C4:C47 J45:Y45 J31:N33 D4:N6 C49 D8:N30 J49:Y49 D31:I47 D49:I49 A4:B49 Q17:Q33 P17:P33 Q4:Q10 O4:O33 P4:P11 P13 P15 S17:S33 R17:R33 S4:S10 R4:R11 R13 R15 U4:Y33 T4:T11 T13 T15 T17:T33" xr:uid="{00000000-0002-0000-0000-000000000000}"/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5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67"/>
  <sheetViews>
    <sheetView showGridLines="0" showRowColHeaders="0" zoomScale="85" zoomScaleNormal="85" workbookViewId="0">
      <selection activeCell="AA17" sqref="AA17"/>
    </sheetView>
  </sheetViews>
  <sheetFormatPr defaultColWidth="3.7265625" defaultRowHeight="13"/>
  <cols>
    <col min="1" max="27" width="3.7265625" customWidth="1"/>
    <col min="28" max="28" width="22" customWidth="1"/>
  </cols>
  <sheetData>
    <row r="1" spans="1:39" ht="13.5" customHeight="1">
      <c r="A1" s="84" t="str">
        <f>参加申込書!A2:Y2</f>
        <v>北海道高等学校文化連盟第50回全道高等学校放送発表大会・第73回ＮＨＫ杯全国高校放送コンテスト北海道大会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39" ht="16.5">
      <c r="A2" s="85" t="s">
        <v>57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39" ht="26.25" customHeight="1" thickBot="1">
      <c r="Q3" s="149" t="s">
        <v>342</v>
      </c>
      <c r="R3" s="149"/>
      <c r="S3" s="46">
        <v>6</v>
      </c>
      <c r="T3" s="1" t="s">
        <v>76</v>
      </c>
      <c r="U3" s="46">
        <v>5</v>
      </c>
      <c r="V3" s="1" t="s">
        <v>75</v>
      </c>
      <c r="W3" s="46"/>
      <c r="X3" s="1" t="s">
        <v>74</v>
      </c>
      <c r="AA3" s="122" t="s">
        <v>77</v>
      </c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4"/>
    </row>
    <row r="4" spans="1:39" s="1" customFormat="1" ht="22.5" customHeight="1" thickBot="1">
      <c r="A4" s="82" t="s">
        <v>0</v>
      </c>
      <c r="B4" s="82"/>
      <c r="C4" s="82" t="s">
        <v>45</v>
      </c>
      <c r="D4" s="82"/>
      <c r="E4" s="82"/>
      <c r="F4" s="82"/>
      <c r="G4" s="82"/>
      <c r="H4" s="82"/>
      <c r="I4" s="82" t="s">
        <v>1</v>
      </c>
      <c r="J4" s="82"/>
      <c r="K4" s="82"/>
      <c r="M4" s="82" t="s">
        <v>2</v>
      </c>
      <c r="N4" s="82"/>
      <c r="O4" s="82"/>
      <c r="P4" s="82" t="s">
        <v>44</v>
      </c>
      <c r="Q4" s="82"/>
      <c r="R4" s="82"/>
      <c r="S4" s="82"/>
      <c r="T4" s="82"/>
      <c r="U4" s="82"/>
      <c r="V4" s="82"/>
      <c r="W4" s="82"/>
      <c r="X4" s="82"/>
      <c r="Y4" s="82"/>
      <c r="AA4" s="47">
        <v>63</v>
      </c>
      <c r="AB4" s="125" t="s">
        <v>78</v>
      </c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7"/>
    </row>
    <row r="5" spans="1:39" ht="3.75" customHeight="1"/>
    <row r="6" spans="1:39" s="1" customFormat="1" ht="22.5" customHeight="1">
      <c r="A6" s="82" t="s">
        <v>42</v>
      </c>
      <c r="B6" s="82"/>
      <c r="C6" s="89" t="s">
        <v>56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P6" s="82" t="s">
        <v>21</v>
      </c>
      <c r="Q6" s="82"/>
      <c r="R6" s="82"/>
      <c r="S6" s="86" t="s">
        <v>47</v>
      </c>
      <c r="T6" s="87"/>
      <c r="U6" s="87"/>
      <c r="V6" s="87"/>
      <c r="W6" s="87"/>
      <c r="X6" s="87"/>
      <c r="Y6" s="16" t="s">
        <v>32</v>
      </c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</row>
    <row r="7" spans="1:39" s="1" customFormat="1" ht="22.5" customHeight="1">
      <c r="A7" s="82" t="s">
        <v>3</v>
      </c>
      <c r="B7" s="82"/>
      <c r="C7" s="82" t="s">
        <v>46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P7" s="82" t="s">
        <v>22</v>
      </c>
      <c r="Q7" s="82"/>
      <c r="R7" s="82"/>
      <c r="S7" s="86" t="s">
        <v>55</v>
      </c>
      <c r="T7" s="87"/>
      <c r="U7" s="87"/>
      <c r="V7" s="87"/>
      <c r="W7" s="87"/>
      <c r="X7" s="87"/>
      <c r="Y7" s="88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</row>
    <row r="8" spans="1:39" s="1" customFormat="1" ht="3.7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P8" s="2"/>
      <c r="Q8" s="2"/>
      <c r="R8" s="2"/>
      <c r="S8" s="4"/>
      <c r="T8" s="4"/>
      <c r="U8" s="4"/>
      <c r="V8" s="4"/>
      <c r="W8" s="4"/>
      <c r="X8" s="4"/>
    </row>
    <row r="9" spans="1:39">
      <c r="A9" t="s">
        <v>5</v>
      </c>
      <c r="P9" t="s">
        <v>412</v>
      </c>
    </row>
    <row r="10" spans="1:39" s="13" customFormat="1" ht="10.5" customHeight="1">
      <c r="A10" s="82">
        <v>1</v>
      </c>
      <c r="B10" s="83" t="s">
        <v>33</v>
      </c>
      <c r="C10" s="83"/>
      <c r="D10" s="83"/>
      <c r="E10" s="78" t="s">
        <v>51</v>
      </c>
      <c r="F10" s="78"/>
      <c r="G10" s="78"/>
      <c r="H10" s="78"/>
      <c r="I10" s="78"/>
      <c r="J10" s="78"/>
      <c r="K10" s="78"/>
      <c r="L10" s="73" t="s">
        <v>23</v>
      </c>
      <c r="M10" s="77"/>
      <c r="N10" s="72"/>
      <c r="O10" s="72"/>
      <c r="P10" s="82" t="s">
        <v>29</v>
      </c>
      <c r="Q10" s="82"/>
      <c r="R10" s="141"/>
      <c r="S10" s="142"/>
      <c r="T10" s="146" t="s">
        <v>14</v>
      </c>
      <c r="U10" s="1"/>
      <c r="V10" s="1"/>
      <c r="W10" s="1"/>
      <c r="X10" s="1"/>
      <c r="Y10" s="1"/>
      <c r="Z10"/>
      <c r="AA10" s="128" t="s">
        <v>79</v>
      </c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30"/>
    </row>
    <row r="11" spans="1:39" s="1" customFormat="1" ht="22.5" customHeight="1">
      <c r="A11" s="82"/>
      <c r="B11" s="90" t="s">
        <v>12</v>
      </c>
      <c r="C11" s="90"/>
      <c r="D11" s="90"/>
      <c r="E11" s="79" t="s">
        <v>52</v>
      </c>
      <c r="F11" s="79"/>
      <c r="G11" s="79"/>
      <c r="H11" s="79"/>
      <c r="I11" s="79"/>
      <c r="J11" s="79"/>
      <c r="K11" s="79"/>
      <c r="L11" s="80">
        <v>3</v>
      </c>
      <c r="M11" s="81"/>
      <c r="N11" s="72"/>
      <c r="O11" s="72"/>
      <c r="P11" s="82"/>
      <c r="Q11" s="82"/>
      <c r="R11" s="143"/>
      <c r="S11" s="144"/>
      <c r="T11" s="146"/>
      <c r="AA11" s="131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</row>
    <row r="12" spans="1:39" s="13" customFormat="1" ht="12" customHeight="1">
      <c r="A12" s="82">
        <v>2</v>
      </c>
      <c r="B12" s="83" t="s">
        <v>33</v>
      </c>
      <c r="C12" s="83"/>
      <c r="D12" s="83"/>
      <c r="E12" s="78"/>
      <c r="F12" s="78"/>
      <c r="G12" s="78"/>
      <c r="H12" s="78"/>
      <c r="I12" s="78"/>
      <c r="J12" s="78"/>
      <c r="K12" s="78"/>
      <c r="L12" s="73" t="s">
        <v>23</v>
      </c>
      <c r="M12" s="77"/>
      <c r="N12" s="72"/>
      <c r="O12" s="72"/>
      <c r="P12" s="82" t="s">
        <v>30</v>
      </c>
      <c r="Q12" s="82"/>
      <c r="R12" s="141"/>
      <c r="S12" s="142"/>
      <c r="T12" s="146" t="s">
        <v>14</v>
      </c>
      <c r="U12" s="1"/>
      <c r="V12" s="1"/>
      <c r="W12" s="1"/>
      <c r="X12" s="1"/>
      <c r="Y12" s="1"/>
      <c r="Z12"/>
      <c r="AA12" s="128" t="s">
        <v>80</v>
      </c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30"/>
    </row>
    <row r="13" spans="1:39" s="1" customFormat="1" ht="22.5" customHeight="1">
      <c r="A13" s="82"/>
      <c r="B13" s="90" t="s">
        <v>12</v>
      </c>
      <c r="C13" s="90"/>
      <c r="D13" s="90"/>
      <c r="E13" s="79"/>
      <c r="F13" s="79"/>
      <c r="G13" s="79"/>
      <c r="H13" s="79"/>
      <c r="I13" s="79"/>
      <c r="J13" s="79"/>
      <c r="K13" s="79"/>
      <c r="L13" s="80"/>
      <c r="M13" s="81"/>
      <c r="N13" s="72"/>
      <c r="O13" s="72"/>
      <c r="P13" s="82"/>
      <c r="Q13" s="82"/>
      <c r="R13" s="143"/>
      <c r="S13" s="144"/>
      <c r="T13" s="146"/>
      <c r="AA13" s="131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3"/>
    </row>
    <row r="14" spans="1:39" s="13" customFormat="1" ht="12" customHeight="1">
      <c r="A14" s="82">
        <v>3</v>
      </c>
      <c r="B14" s="83" t="s">
        <v>33</v>
      </c>
      <c r="C14" s="83"/>
      <c r="D14" s="83"/>
      <c r="E14" s="78"/>
      <c r="F14" s="78"/>
      <c r="G14" s="78"/>
      <c r="H14" s="78"/>
      <c r="I14" s="78"/>
      <c r="J14" s="78"/>
      <c r="K14" s="78"/>
      <c r="L14" s="73" t="s">
        <v>23</v>
      </c>
      <c r="M14" s="77"/>
      <c r="N14" s="72"/>
      <c r="O14" s="72"/>
      <c r="P14" s="82" t="s">
        <v>271</v>
      </c>
      <c r="Q14" s="82"/>
      <c r="R14" s="141"/>
      <c r="S14" s="142"/>
      <c r="T14" s="146" t="s">
        <v>14</v>
      </c>
      <c r="U14" s="1"/>
      <c r="V14" s="1"/>
      <c r="W14" s="1"/>
      <c r="X14" s="1"/>
      <c r="Y14" s="1"/>
      <c r="Z14"/>
      <c r="AA14" s="145" t="s">
        <v>270</v>
      </c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30"/>
    </row>
    <row r="15" spans="1:39" s="1" customFormat="1" ht="22.5" customHeight="1">
      <c r="A15" s="82"/>
      <c r="B15" s="90" t="s">
        <v>12</v>
      </c>
      <c r="C15" s="90"/>
      <c r="D15" s="90"/>
      <c r="E15" s="79"/>
      <c r="F15" s="79"/>
      <c r="G15" s="79"/>
      <c r="H15" s="79"/>
      <c r="I15" s="79"/>
      <c r="J15" s="79"/>
      <c r="K15" s="79"/>
      <c r="L15" s="80"/>
      <c r="M15" s="81"/>
      <c r="N15" s="72"/>
      <c r="O15" s="72"/>
      <c r="P15" s="82"/>
      <c r="Q15" s="82"/>
      <c r="R15" s="143"/>
      <c r="S15" s="144"/>
      <c r="T15" s="146"/>
      <c r="AA15" s="131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3"/>
    </row>
    <row r="16" spans="1:39" s="13" customFormat="1" ht="12" customHeight="1">
      <c r="A16" s="82">
        <v>4</v>
      </c>
      <c r="B16" s="83" t="s">
        <v>33</v>
      </c>
      <c r="C16" s="83"/>
      <c r="D16" s="83"/>
      <c r="E16" s="78"/>
      <c r="F16" s="78"/>
      <c r="G16" s="78"/>
      <c r="H16" s="78"/>
      <c r="I16" s="78"/>
      <c r="J16" s="78"/>
      <c r="K16" s="78"/>
      <c r="L16" s="73" t="s">
        <v>23</v>
      </c>
      <c r="M16" s="77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/>
    </row>
    <row r="17" spans="1:39" s="1" customFormat="1" ht="22.5" customHeight="1">
      <c r="A17" s="82"/>
      <c r="B17" s="90" t="s">
        <v>12</v>
      </c>
      <c r="C17" s="90"/>
      <c r="D17" s="90"/>
      <c r="E17" s="79"/>
      <c r="F17" s="79"/>
      <c r="G17" s="79"/>
      <c r="H17" s="79"/>
      <c r="I17" s="79"/>
      <c r="J17" s="79"/>
      <c r="K17" s="79"/>
      <c r="L17" s="80"/>
      <c r="M17" s="81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</row>
    <row r="18" spans="1:39" s="1" customFormat="1" ht="3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  <c r="Q18" s="3"/>
      <c r="R18" s="3"/>
      <c r="S18" s="3"/>
      <c r="T18" s="3"/>
      <c r="U18" s="3"/>
      <c r="V18" s="3"/>
      <c r="W18" s="3"/>
      <c r="X18" s="3"/>
    </row>
    <row r="19" spans="1:39">
      <c r="A19" t="s">
        <v>6</v>
      </c>
    </row>
    <row r="20" spans="1:39" s="13" customFormat="1" ht="13.5" customHeight="1">
      <c r="A20" s="82">
        <v>1</v>
      </c>
      <c r="B20" s="83" t="s">
        <v>34</v>
      </c>
      <c r="C20" s="83"/>
      <c r="D20" s="83"/>
      <c r="E20" s="78" t="s">
        <v>54</v>
      </c>
      <c r="F20" s="78"/>
      <c r="G20" s="78"/>
      <c r="H20" s="78"/>
      <c r="I20" s="78"/>
      <c r="J20" s="78"/>
      <c r="K20" s="78"/>
      <c r="L20" s="73" t="s">
        <v>23</v>
      </c>
      <c r="M20" s="77"/>
      <c r="N20" s="73" t="s">
        <v>20</v>
      </c>
      <c r="O20" s="74"/>
      <c r="P20" s="95" t="s">
        <v>35</v>
      </c>
      <c r="Q20" s="97">
        <v>3</v>
      </c>
      <c r="R20" s="91" t="str">
        <f>IF(Q20="","",VLOOKUP(Q20,参加申込書!$AA$71:$AB$75,2,FALSE))</f>
        <v>リーチ先生</v>
      </c>
      <c r="S20" s="91"/>
      <c r="T20" s="91"/>
      <c r="U20" s="91"/>
      <c r="V20" s="91"/>
      <c r="W20" s="91"/>
      <c r="X20" s="91"/>
      <c r="Y20" s="92"/>
      <c r="Z20"/>
      <c r="AA20" s="147" t="str">
        <f>参加申込書!AA23</f>
        <v>※　作品番号を入れると作品名が表示されます。
※　ここでは指定作品（書名）を表示していただきますが、原稿には
　　 要項の注意事項を確認して記入してください。</v>
      </c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ht="22.5" customHeight="1">
      <c r="A21" s="82"/>
      <c r="B21" s="90" t="s">
        <v>12</v>
      </c>
      <c r="C21" s="90"/>
      <c r="D21" s="90"/>
      <c r="E21" s="79" t="s">
        <v>53</v>
      </c>
      <c r="F21" s="79"/>
      <c r="G21" s="79"/>
      <c r="H21" s="79"/>
      <c r="I21" s="79"/>
      <c r="J21" s="79"/>
      <c r="K21" s="79"/>
      <c r="L21" s="80">
        <v>2</v>
      </c>
      <c r="M21" s="81"/>
      <c r="N21" s="75"/>
      <c r="O21" s="76"/>
      <c r="P21" s="96"/>
      <c r="Q21" s="98"/>
      <c r="R21" s="93"/>
      <c r="S21" s="93"/>
      <c r="T21" s="93"/>
      <c r="U21" s="93"/>
      <c r="V21" s="93"/>
      <c r="W21" s="93"/>
      <c r="X21" s="93"/>
      <c r="Y21" s="94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13" customFormat="1" ht="12" customHeight="1">
      <c r="A22" s="82">
        <v>2</v>
      </c>
      <c r="B22" s="83" t="s">
        <v>33</v>
      </c>
      <c r="C22" s="83"/>
      <c r="D22" s="83"/>
      <c r="E22" s="78" t="s">
        <v>258</v>
      </c>
      <c r="F22" s="78"/>
      <c r="G22" s="78"/>
      <c r="H22" s="78"/>
      <c r="I22" s="78"/>
      <c r="J22" s="78"/>
      <c r="K22" s="78"/>
      <c r="L22" s="73" t="s">
        <v>23</v>
      </c>
      <c r="M22" s="77"/>
      <c r="N22" s="73" t="s">
        <v>20</v>
      </c>
      <c r="O22" s="74"/>
      <c r="P22" s="95" t="s">
        <v>35</v>
      </c>
      <c r="Q22" s="97">
        <v>1</v>
      </c>
      <c r="R22" s="91" t="str">
        <f>IF(Q22="","",VLOOKUP(Q22,参加申込書!$AA$71:$AB$75,2,FALSE))</f>
        <v>夫婦善哉</v>
      </c>
      <c r="S22" s="91"/>
      <c r="T22" s="91"/>
      <c r="U22" s="91"/>
      <c r="V22" s="91"/>
      <c r="W22" s="91"/>
      <c r="X22" s="91"/>
      <c r="Y22" s="92"/>
      <c r="Z22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ht="22.5" customHeight="1">
      <c r="A23" s="82"/>
      <c r="B23" s="90" t="s">
        <v>12</v>
      </c>
      <c r="C23" s="90"/>
      <c r="D23" s="90"/>
      <c r="E23" s="79" t="s">
        <v>257</v>
      </c>
      <c r="F23" s="79"/>
      <c r="G23" s="79"/>
      <c r="H23" s="79"/>
      <c r="I23" s="79"/>
      <c r="J23" s="79"/>
      <c r="K23" s="79"/>
      <c r="L23" s="80">
        <v>3</v>
      </c>
      <c r="M23" s="81"/>
      <c r="N23" s="75"/>
      <c r="O23" s="76"/>
      <c r="P23" s="96"/>
      <c r="Q23" s="98"/>
      <c r="R23" s="93"/>
      <c r="S23" s="93"/>
      <c r="T23" s="93"/>
      <c r="U23" s="93"/>
      <c r="V23" s="93"/>
      <c r="W23" s="93"/>
      <c r="X23" s="93"/>
      <c r="Y23" s="94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13" customFormat="1" ht="12" customHeight="1">
      <c r="A24" s="82">
        <v>3</v>
      </c>
      <c r="B24" s="83" t="s">
        <v>33</v>
      </c>
      <c r="C24" s="83"/>
      <c r="D24" s="83"/>
      <c r="E24" s="78" t="s">
        <v>269</v>
      </c>
      <c r="F24" s="78"/>
      <c r="G24" s="78"/>
      <c r="H24" s="78"/>
      <c r="I24" s="78"/>
      <c r="J24" s="78"/>
      <c r="K24" s="78"/>
      <c r="L24" s="73" t="s">
        <v>23</v>
      </c>
      <c r="M24" s="77"/>
      <c r="N24" s="73" t="s">
        <v>20</v>
      </c>
      <c r="O24" s="74"/>
      <c r="P24" s="95" t="s">
        <v>35</v>
      </c>
      <c r="Q24" s="97">
        <v>2</v>
      </c>
      <c r="R24" s="91" t="str">
        <f>IF(Q24="","",VLOOKUP(Q24,参加申込書!$AA$71:$AB$75,2,FALSE))</f>
        <v>編めば編むほどわたしはわたしになっていった</v>
      </c>
      <c r="S24" s="91"/>
      <c r="T24" s="91"/>
      <c r="U24" s="91"/>
      <c r="V24" s="91"/>
      <c r="W24" s="91"/>
      <c r="X24" s="91"/>
      <c r="Y24" s="92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</row>
    <row r="25" spans="1:39" ht="22.5" customHeight="1">
      <c r="A25" s="82"/>
      <c r="B25" s="90" t="s">
        <v>12</v>
      </c>
      <c r="C25" s="90"/>
      <c r="D25" s="90"/>
      <c r="E25" s="79" t="s">
        <v>268</v>
      </c>
      <c r="F25" s="79"/>
      <c r="G25" s="79"/>
      <c r="H25" s="79"/>
      <c r="I25" s="79"/>
      <c r="J25" s="79"/>
      <c r="K25" s="79"/>
      <c r="L25" s="80">
        <v>1</v>
      </c>
      <c r="M25" s="81"/>
      <c r="N25" s="75"/>
      <c r="O25" s="76"/>
      <c r="P25" s="96"/>
      <c r="Q25" s="98"/>
      <c r="R25" s="93"/>
      <c r="S25" s="93"/>
      <c r="T25" s="93"/>
      <c r="U25" s="93"/>
      <c r="V25" s="93"/>
      <c r="W25" s="93"/>
      <c r="X25" s="93"/>
      <c r="Y25" s="94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</row>
    <row r="26" spans="1:39" s="13" customFormat="1" ht="12" customHeight="1">
      <c r="A26" s="82">
        <v>4</v>
      </c>
      <c r="B26" s="83" t="s">
        <v>33</v>
      </c>
      <c r="C26" s="83"/>
      <c r="D26" s="83"/>
      <c r="E26" s="78"/>
      <c r="F26" s="78"/>
      <c r="G26" s="78"/>
      <c r="H26" s="78"/>
      <c r="I26" s="78"/>
      <c r="J26" s="78"/>
      <c r="K26" s="78"/>
      <c r="L26" s="73" t="s">
        <v>23</v>
      </c>
      <c r="M26" s="77"/>
      <c r="N26" s="73" t="s">
        <v>20</v>
      </c>
      <c r="O26" s="74"/>
      <c r="P26" s="95" t="s">
        <v>35</v>
      </c>
      <c r="Q26" s="97"/>
      <c r="R26" s="91" t="str">
        <f>IF(Q26="","",VLOOKUP(Q26,$AA$63:$AB$67,2,FALSE))</f>
        <v/>
      </c>
      <c r="S26" s="91"/>
      <c r="T26" s="91"/>
      <c r="U26" s="91"/>
      <c r="V26" s="91"/>
      <c r="W26" s="91"/>
      <c r="X26" s="91"/>
      <c r="Y26" s="92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ht="22.5" customHeight="1">
      <c r="A27" s="82"/>
      <c r="B27" s="90" t="s">
        <v>12</v>
      </c>
      <c r="C27" s="90"/>
      <c r="D27" s="90"/>
      <c r="E27" s="79"/>
      <c r="F27" s="79"/>
      <c r="G27" s="79"/>
      <c r="H27" s="79"/>
      <c r="I27" s="79"/>
      <c r="J27" s="79"/>
      <c r="K27" s="79"/>
      <c r="L27" s="80"/>
      <c r="M27" s="81"/>
      <c r="N27" s="75"/>
      <c r="O27" s="76"/>
      <c r="P27" s="96"/>
      <c r="Q27" s="98"/>
      <c r="R27" s="93"/>
      <c r="S27" s="93"/>
      <c r="T27" s="93"/>
      <c r="U27" s="93"/>
      <c r="V27" s="93"/>
      <c r="W27" s="93"/>
      <c r="X27" s="93"/>
      <c r="Y27" s="94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ht="3.75" customHeight="1"/>
    <row r="29" spans="1:39" s="13" customFormat="1" ht="12" customHeight="1">
      <c r="A29" s="72" t="s">
        <v>7</v>
      </c>
      <c r="B29" s="72"/>
      <c r="C29" s="72"/>
      <c r="D29" s="72"/>
      <c r="E29" s="72"/>
      <c r="F29" s="83" t="s">
        <v>33</v>
      </c>
      <c r="G29" s="83"/>
      <c r="H29" s="83"/>
      <c r="I29" s="113" t="s">
        <v>265</v>
      </c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5"/>
      <c r="Z29"/>
      <c r="AA29" s="145" t="s">
        <v>270</v>
      </c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30"/>
    </row>
    <row r="30" spans="1:39" ht="22.5" customHeight="1">
      <c r="A30" s="72"/>
      <c r="B30" s="72"/>
      <c r="C30" s="72"/>
      <c r="D30" s="72"/>
      <c r="E30" s="72"/>
      <c r="F30" s="90" t="s">
        <v>13</v>
      </c>
      <c r="G30" s="90"/>
      <c r="H30" s="90"/>
      <c r="I30" s="80" t="s">
        <v>264</v>
      </c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81"/>
      <c r="AA30" s="131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3"/>
    </row>
    <row r="31" spans="1:39" ht="3.75" customHeight="1">
      <c r="A31" s="2"/>
      <c r="B31" s="2"/>
      <c r="C31" s="2"/>
      <c r="D31" s="2"/>
      <c r="E31" s="2"/>
      <c r="F31" s="2"/>
      <c r="G31" s="2"/>
      <c r="H31" s="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1:39" s="13" customFormat="1" ht="12" customHeight="1">
      <c r="A32" s="72" t="s">
        <v>8</v>
      </c>
      <c r="B32" s="72"/>
      <c r="C32" s="72"/>
      <c r="D32" s="72"/>
      <c r="E32" s="72"/>
      <c r="F32" s="83" t="s">
        <v>33</v>
      </c>
      <c r="G32" s="83"/>
      <c r="H32" s="83"/>
      <c r="I32" s="113" t="s">
        <v>266</v>
      </c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5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39" ht="21.75" customHeight="1">
      <c r="A33" s="72"/>
      <c r="B33" s="72"/>
      <c r="C33" s="72"/>
      <c r="D33" s="72"/>
      <c r="E33" s="72"/>
      <c r="F33" s="90" t="s">
        <v>13</v>
      </c>
      <c r="G33" s="90"/>
      <c r="H33" s="90"/>
      <c r="I33" s="151" t="s">
        <v>50</v>
      </c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3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</row>
    <row r="34" spans="1:39" ht="3.75" customHeight="1">
      <c r="A34" s="2"/>
      <c r="B34" s="2"/>
      <c r="C34" s="2"/>
      <c r="D34" s="2"/>
      <c r="E34" s="2"/>
      <c r="F34" s="2"/>
      <c r="G34" s="2"/>
      <c r="H34" s="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9" s="13" customFormat="1" ht="12" customHeight="1">
      <c r="A35" s="72" t="s">
        <v>10</v>
      </c>
      <c r="B35" s="72"/>
      <c r="C35" s="72"/>
      <c r="D35" s="72"/>
      <c r="E35" s="72"/>
      <c r="F35" s="83" t="s">
        <v>34</v>
      </c>
      <c r="G35" s="83"/>
      <c r="H35" s="83"/>
      <c r="I35" s="113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5"/>
    </row>
    <row r="36" spans="1:39" ht="22.5" customHeight="1">
      <c r="A36" s="72"/>
      <c r="B36" s="72"/>
      <c r="C36" s="72"/>
      <c r="D36" s="72"/>
      <c r="E36" s="72"/>
      <c r="F36" s="90" t="s">
        <v>13</v>
      </c>
      <c r="G36" s="90"/>
      <c r="H36" s="90"/>
      <c r="I36" s="80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8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</row>
    <row r="37" spans="1:39" ht="3.75" customHeight="1">
      <c r="A37" s="2"/>
      <c r="B37" s="2"/>
      <c r="C37" s="2"/>
      <c r="D37" s="2"/>
      <c r="E37" s="2"/>
      <c r="F37" s="2"/>
      <c r="G37" s="2"/>
      <c r="H37" s="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39" s="13" customFormat="1" ht="12" customHeight="1">
      <c r="A38" s="72" t="s">
        <v>9</v>
      </c>
      <c r="B38" s="72"/>
      <c r="C38" s="72"/>
      <c r="D38" s="72"/>
      <c r="E38" s="72"/>
      <c r="F38" s="83" t="s">
        <v>34</v>
      </c>
      <c r="G38" s="83"/>
      <c r="H38" s="83"/>
      <c r="I38" s="113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5"/>
    </row>
    <row r="39" spans="1:39" ht="22.5" customHeight="1">
      <c r="A39" s="72"/>
      <c r="B39" s="72"/>
      <c r="C39" s="72"/>
      <c r="D39" s="72"/>
      <c r="E39" s="72"/>
      <c r="F39" s="90" t="s">
        <v>13</v>
      </c>
      <c r="G39" s="90"/>
      <c r="H39" s="90"/>
      <c r="I39" s="80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8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</row>
    <row r="40" spans="1:39" ht="3.75" customHeight="1">
      <c r="A40" s="2"/>
      <c r="B40" s="2"/>
      <c r="C40" s="2"/>
      <c r="D40" s="2"/>
      <c r="E40" s="2"/>
      <c r="F40" s="2"/>
      <c r="G40" s="2"/>
      <c r="H40" s="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39" s="13" customFormat="1" ht="12" customHeight="1">
      <c r="A41" s="72" t="s">
        <v>11</v>
      </c>
      <c r="B41" s="72"/>
      <c r="C41" s="72"/>
      <c r="D41" s="72"/>
      <c r="E41" s="72"/>
      <c r="F41" s="83" t="s">
        <v>36</v>
      </c>
      <c r="G41" s="83"/>
      <c r="H41" s="83"/>
      <c r="I41" s="113" t="s">
        <v>48</v>
      </c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5"/>
    </row>
    <row r="42" spans="1:39" ht="30" customHeight="1">
      <c r="A42" s="72"/>
      <c r="B42" s="72"/>
      <c r="C42" s="72"/>
      <c r="D42" s="72"/>
      <c r="E42" s="72"/>
      <c r="F42" s="90" t="s">
        <v>37</v>
      </c>
      <c r="G42" s="90"/>
      <c r="H42" s="90"/>
      <c r="I42" s="80" t="s">
        <v>49</v>
      </c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81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</row>
    <row r="43" spans="1:39" ht="3.75" customHeight="1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48"/>
      <c r="S43" s="48"/>
      <c r="T43" s="48"/>
      <c r="U43" s="48"/>
      <c r="V43" s="48"/>
      <c r="W43" s="48"/>
      <c r="X43" s="48"/>
      <c r="Y43" s="48"/>
    </row>
    <row r="44" spans="1:39" ht="18.75" customHeight="1">
      <c r="A44" s="118" t="s">
        <v>28</v>
      </c>
      <c r="B44" s="118"/>
      <c r="C44" s="118"/>
      <c r="D44" s="118"/>
      <c r="E44" s="118"/>
      <c r="F44" s="118"/>
      <c r="G44" s="118"/>
      <c r="H44" s="119" t="s">
        <v>29</v>
      </c>
      <c r="I44" s="119"/>
      <c r="J44" s="107">
        <v>6</v>
      </c>
      <c r="K44" s="108"/>
      <c r="L44" s="14" t="s">
        <v>14</v>
      </c>
      <c r="M44" s="15"/>
      <c r="N44" s="109" t="s">
        <v>30</v>
      </c>
      <c r="O44" s="110"/>
      <c r="P44" s="86">
        <v>7</v>
      </c>
      <c r="Q44" s="134"/>
      <c r="R44" s="14" t="s">
        <v>14</v>
      </c>
      <c r="S44" s="3"/>
      <c r="T44" s="119" t="s">
        <v>271</v>
      </c>
      <c r="U44" s="119"/>
      <c r="V44" s="107">
        <v>8</v>
      </c>
      <c r="W44" s="108"/>
      <c r="X44" s="14" t="s">
        <v>14</v>
      </c>
      <c r="Y44" s="3"/>
      <c r="AA44" s="138" t="s">
        <v>43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40"/>
    </row>
    <row r="45" spans="1:39" ht="3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39" ht="30" customHeight="1">
      <c r="A46" s="154" t="s">
        <v>38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</row>
    <row r="47" spans="1:39" ht="3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39" ht="22.5" customHeight="1">
      <c r="B48" s="82" t="s">
        <v>0</v>
      </c>
      <c r="C48" s="82"/>
      <c r="D48" s="82" t="str">
        <f>C4</f>
        <v>北海道札幌</v>
      </c>
      <c r="E48" s="82"/>
      <c r="F48" s="82"/>
      <c r="G48" s="82"/>
      <c r="H48" s="82"/>
      <c r="I48" s="105"/>
      <c r="J48" s="106" t="s">
        <v>1</v>
      </c>
      <c r="K48" s="82"/>
      <c r="L48" s="82"/>
      <c r="O48" s="82" t="s">
        <v>4</v>
      </c>
      <c r="P48" s="82"/>
      <c r="Q48" s="82"/>
      <c r="R48" s="111" t="str">
        <f>S7</f>
        <v>鈴木　一郎</v>
      </c>
      <c r="S48" s="112"/>
      <c r="T48" s="112"/>
      <c r="U48" s="112"/>
      <c r="V48" s="112"/>
      <c r="W48" s="112"/>
      <c r="X48" s="16"/>
      <c r="AA48" s="135" t="s">
        <v>31</v>
      </c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7"/>
    </row>
    <row r="49" spans="4:39" ht="3.75" customHeight="1"/>
    <row r="50" spans="4:39" ht="13.5" customHeight="1">
      <c r="D50" t="s">
        <v>5</v>
      </c>
      <c r="I50" s="101">
        <v>3000</v>
      </c>
      <c r="J50" s="101"/>
      <c r="K50" s="3" t="s">
        <v>15</v>
      </c>
      <c r="L50" s="3"/>
      <c r="M50" s="3" t="s">
        <v>39</v>
      </c>
      <c r="N50">
        <f>COUNTA(E11,E13,E15,E17)</f>
        <v>1</v>
      </c>
      <c r="O50" s="5" t="s">
        <v>14</v>
      </c>
      <c r="P50" s="3" t="s">
        <v>40</v>
      </c>
      <c r="Q50" s="103">
        <f t="shared" ref="Q50:Q56" si="0">I50*N50</f>
        <v>3000</v>
      </c>
      <c r="R50" s="103"/>
      <c r="S50" s="103"/>
      <c r="T50" s="103"/>
      <c r="U50" s="103"/>
      <c r="V50" s="103"/>
      <c r="W50" s="3" t="s">
        <v>15</v>
      </c>
      <c r="AA50" s="150" t="s">
        <v>31</v>
      </c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</row>
    <row r="51" spans="4:39" ht="13.5" customHeight="1">
      <c r="D51" s="6" t="s">
        <v>6</v>
      </c>
      <c r="E51" s="6"/>
      <c r="F51" s="6"/>
      <c r="G51" s="6"/>
      <c r="H51" s="6"/>
      <c r="I51" s="100">
        <v>3000</v>
      </c>
      <c r="J51" s="100"/>
      <c r="K51" s="7" t="s">
        <v>15</v>
      </c>
      <c r="L51" s="7"/>
      <c r="M51" s="7" t="s">
        <v>39</v>
      </c>
      <c r="N51" s="6">
        <f>COUNTA(E21,E23,E25,E27)</f>
        <v>3</v>
      </c>
      <c r="O51" s="8" t="s">
        <v>14</v>
      </c>
      <c r="P51" s="7" t="s">
        <v>40</v>
      </c>
      <c r="Q51" s="99">
        <f t="shared" si="0"/>
        <v>9000</v>
      </c>
      <c r="R51" s="99"/>
      <c r="S51" s="99"/>
      <c r="T51" s="99"/>
      <c r="U51" s="99"/>
      <c r="V51" s="99"/>
      <c r="W51" s="7" t="s">
        <v>15</v>
      </c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</row>
    <row r="52" spans="4:39" ht="13.5" customHeight="1">
      <c r="D52" t="s">
        <v>7</v>
      </c>
      <c r="I52" s="101">
        <v>3000</v>
      </c>
      <c r="J52" s="102"/>
      <c r="K52" s="3" t="s">
        <v>15</v>
      </c>
      <c r="L52" s="3"/>
      <c r="M52" s="3" t="s">
        <v>39</v>
      </c>
      <c r="N52">
        <f>COUNTA(I30)</f>
        <v>1</v>
      </c>
      <c r="P52" s="3" t="s">
        <v>40</v>
      </c>
      <c r="Q52" s="103">
        <f t="shared" si="0"/>
        <v>3000</v>
      </c>
      <c r="R52" s="103"/>
      <c r="S52" s="103"/>
      <c r="T52" s="103"/>
      <c r="U52" s="103"/>
      <c r="V52" s="103"/>
      <c r="W52" s="3" t="s">
        <v>15</v>
      </c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</row>
    <row r="53" spans="4:39" ht="13.5" customHeight="1">
      <c r="D53" s="6" t="s">
        <v>8</v>
      </c>
      <c r="E53" s="6"/>
      <c r="F53" s="6"/>
      <c r="G53" s="6"/>
      <c r="H53" s="6"/>
      <c r="I53" s="100">
        <v>3000</v>
      </c>
      <c r="J53" s="104"/>
      <c r="K53" s="7" t="s">
        <v>15</v>
      </c>
      <c r="L53" s="7"/>
      <c r="M53" s="7" t="s">
        <v>39</v>
      </c>
      <c r="N53" s="6">
        <f>COUNTA(I33)</f>
        <v>1</v>
      </c>
      <c r="O53" s="8"/>
      <c r="P53" s="7" t="s">
        <v>40</v>
      </c>
      <c r="Q53" s="99">
        <f t="shared" si="0"/>
        <v>3000</v>
      </c>
      <c r="R53" s="99"/>
      <c r="S53" s="99"/>
      <c r="T53" s="99"/>
      <c r="U53" s="99"/>
      <c r="V53" s="99"/>
      <c r="W53" s="7" t="s">
        <v>15</v>
      </c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</row>
    <row r="54" spans="4:39" ht="13.5" customHeight="1">
      <c r="D54" t="s">
        <v>10</v>
      </c>
      <c r="I54" s="101">
        <v>3000</v>
      </c>
      <c r="J54" s="102"/>
      <c r="K54" s="3" t="s">
        <v>15</v>
      </c>
      <c r="L54" s="3"/>
      <c r="M54" s="3" t="s">
        <v>39</v>
      </c>
      <c r="N54">
        <f>COUNTA(I36)</f>
        <v>0</v>
      </c>
      <c r="P54" s="3" t="s">
        <v>40</v>
      </c>
      <c r="Q54" s="103">
        <f t="shared" si="0"/>
        <v>0</v>
      </c>
      <c r="R54" s="103"/>
      <c r="S54" s="103"/>
      <c r="T54" s="103"/>
      <c r="U54" s="103"/>
      <c r="V54" s="103"/>
      <c r="W54" s="3" t="s">
        <v>15</v>
      </c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</row>
    <row r="55" spans="4:39" ht="13.5" customHeight="1">
      <c r="D55" s="6" t="s">
        <v>9</v>
      </c>
      <c r="E55" s="6"/>
      <c r="F55" s="6"/>
      <c r="G55" s="6"/>
      <c r="H55" s="6"/>
      <c r="I55" s="100">
        <v>3000</v>
      </c>
      <c r="J55" s="104"/>
      <c r="K55" s="7" t="s">
        <v>15</v>
      </c>
      <c r="L55" s="7"/>
      <c r="M55" s="7" t="s">
        <v>39</v>
      </c>
      <c r="N55" s="6">
        <f>COUNTA(I39)</f>
        <v>0</v>
      </c>
      <c r="O55" s="8"/>
      <c r="P55" s="7" t="s">
        <v>40</v>
      </c>
      <c r="Q55" s="99">
        <f t="shared" si="0"/>
        <v>0</v>
      </c>
      <c r="R55" s="99"/>
      <c r="S55" s="99"/>
      <c r="T55" s="99"/>
      <c r="U55" s="99"/>
      <c r="V55" s="99"/>
      <c r="W55" s="7" t="s">
        <v>15</v>
      </c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</row>
    <row r="56" spans="4:39" ht="13.5" customHeight="1">
      <c r="D56" t="s">
        <v>11</v>
      </c>
      <c r="I56" s="101">
        <v>3000</v>
      </c>
      <c r="J56" s="102"/>
      <c r="K56" s="3" t="s">
        <v>15</v>
      </c>
      <c r="L56" s="3"/>
      <c r="M56" s="3" t="s">
        <v>39</v>
      </c>
      <c r="N56">
        <f>COUNTA(I42)</f>
        <v>1</v>
      </c>
      <c r="P56" s="3" t="s">
        <v>40</v>
      </c>
      <c r="Q56" s="148">
        <f t="shared" si="0"/>
        <v>3000</v>
      </c>
      <c r="R56" s="148"/>
      <c r="S56" s="148"/>
      <c r="T56" s="148"/>
      <c r="U56" s="148"/>
      <c r="V56" s="148"/>
      <c r="W56" s="3" t="s">
        <v>15</v>
      </c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</row>
    <row r="57" spans="4:39" ht="3.75" customHeight="1"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</row>
    <row r="58" spans="4:39" ht="22.5" customHeight="1">
      <c r="F58" s="2" t="s">
        <v>24</v>
      </c>
      <c r="H58" s="2"/>
      <c r="I58" s="2" t="s">
        <v>25</v>
      </c>
      <c r="J58" s="2"/>
      <c r="K58" s="2" t="s">
        <v>26</v>
      </c>
      <c r="L58" s="2"/>
      <c r="M58" s="2" t="s">
        <v>27</v>
      </c>
      <c r="O58" s="11" t="s">
        <v>16</v>
      </c>
      <c r="P58" s="120">
        <f>SUM(Q50:V56)</f>
        <v>21000</v>
      </c>
      <c r="Q58" s="121"/>
      <c r="R58" s="121"/>
      <c r="S58" s="121"/>
      <c r="T58" s="121"/>
      <c r="U58" s="121"/>
      <c r="V58" s="121"/>
      <c r="W58" s="12" t="s">
        <v>15</v>
      </c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</row>
    <row r="59" spans="4:39">
      <c r="K59" s="49" t="s">
        <v>17</v>
      </c>
    </row>
    <row r="60" spans="4:39">
      <c r="L60" t="s">
        <v>18</v>
      </c>
    </row>
    <row r="61" spans="4:39" ht="13.5" customHeight="1">
      <c r="L61" t="str">
        <f>参加申込書!P66</f>
        <v>北海道札幌東高等学校　渡辺　考博</v>
      </c>
    </row>
    <row r="62" spans="4:39" ht="13.5" customHeight="1">
      <c r="AA62" s="43" t="s">
        <v>41</v>
      </c>
      <c r="AB62" s="43"/>
    </row>
    <row r="63" spans="4:39" ht="13.5" customHeight="1">
      <c r="AA63" s="43">
        <v>1</v>
      </c>
      <c r="AB63" s="43"/>
    </row>
    <row r="64" spans="4:39">
      <c r="AA64" s="43">
        <v>2</v>
      </c>
      <c r="AB64" s="43"/>
    </row>
    <row r="65" spans="27:28">
      <c r="AA65" s="43">
        <v>3</v>
      </c>
      <c r="AB65" s="43"/>
    </row>
    <row r="66" spans="27:28">
      <c r="AA66" s="43">
        <v>4</v>
      </c>
      <c r="AB66" s="43" t="s">
        <v>273</v>
      </c>
    </row>
    <row r="67" spans="27:28">
      <c r="AA67" s="43">
        <v>5</v>
      </c>
      <c r="AB67" s="43" t="s">
        <v>274</v>
      </c>
    </row>
  </sheetData>
  <mergeCells count="167">
    <mergeCell ref="T10:T11"/>
    <mergeCell ref="T12:T13"/>
    <mergeCell ref="T14:T15"/>
    <mergeCell ref="AA20:AM23"/>
    <mergeCell ref="Q56:V56"/>
    <mergeCell ref="A35:E36"/>
    <mergeCell ref="Q3:R3"/>
    <mergeCell ref="P16:Y16"/>
    <mergeCell ref="P17:Y17"/>
    <mergeCell ref="AA50:AM58"/>
    <mergeCell ref="I32:Y32"/>
    <mergeCell ref="I33:Y33"/>
    <mergeCell ref="L27:M27"/>
    <mergeCell ref="N14:O15"/>
    <mergeCell ref="L14:M14"/>
    <mergeCell ref="L12:M12"/>
    <mergeCell ref="N10:O11"/>
    <mergeCell ref="L10:M10"/>
    <mergeCell ref="L11:M11"/>
    <mergeCell ref="E11:K11"/>
    <mergeCell ref="E10:K10"/>
    <mergeCell ref="I56:J56"/>
    <mergeCell ref="A46:Y46"/>
    <mergeCell ref="I50:J50"/>
    <mergeCell ref="Q50:V50"/>
    <mergeCell ref="P58:V58"/>
    <mergeCell ref="AA3:AM3"/>
    <mergeCell ref="AB4:AM4"/>
    <mergeCell ref="AA10:AM11"/>
    <mergeCell ref="AA12:AM13"/>
    <mergeCell ref="P44:Q44"/>
    <mergeCell ref="Q22:Q23"/>
    <mergeCell ref="T44:U44"/>
    <mergeCell ref="V44:W44"/>
    <mergeCell ref="R26:Y27"/>
    <mergeCell ref="AA48:AM48"/>
    <mergeCell ref="AA44:AM44"/>
    <mergeCell ref="P22:P23"/>
    <mergeCell ref="P14:Q15"/>
    <mergeCell ref="R10:S11"/>
    <mergeCell ref="R12:S13"/>
    <mergeCell ref="R14:S15"/>
    <mergeCell ref="I35:Y35"/>
    <mergeCell ref="I36:Y36"/>
    <mergeCell ref="I38:Y38"/>
    <mergeCell ref="I39:Y39"/>
    <mergeCell ref="AA29:AM30"/>
    <mergeCell ref="AA14:AM15"/>
    <mergeCell ref="AA25:AM25"/>
    <mergeCell ref="N24:O25"/>
    <mergeCell ref="E25:K25"/>
    <mergeCell ref="P24:P25"/>
    <mergeCell ref="R24:Y25"/>
    <mergeCell ref="I41:Y41"/>
    <mergeCell ref="I42:Y42"/>
    <mergeCell ref="Q26:Q27"/>
    <mergeCell ref="A44:G44"/>
    <mergeCell ref="H44:I44"/>
    <mergeCell ref="E24:K24"/>
    <mergeCell ref="B25:D25"/>
    <mergeCell ref="L25:M25"/>
    <mergeCell ref="B24:D24"/>
    <mergeCell ref="Q24:Q25"/>
    <mergeCell ref="B48:C48"/>
    <mergeCell ref="D48:I48"/>
    <mergeCell ref="J48:L48"/>
    <mergeCell ref="O48:Q48"/>
    <mergeCell ref="J44:K44"/>
    <mergeCell ref="N44:O44"/>
    <mergeCell ref="R48:W48"/>
    <mergeCell ref="B26:D26"/>
    <mergeCell ref="I29:Y29"/>
    <mergeCell ref="I30:Y30"/>
    <mergeCell ref="L26:M26"/>
    <mergeCell ref="N26:O27"/>
    <mergeCell ref="E26:K26"/>
    <mergeCell ref="Q55:V55"/>
    <mergeCell ref="I51:J51"/>
    <mergeCell ref="Q51:V51"/>
    <mergeCell ref="I52:J52"/>
    <mergeCell ref="Q52:V52"/>
    <mergeCell ref="I53:J53"/>
    <mergeCell ref="Q53:V53"/>
    <mergeCell ref="I54:J54"/>
    <mergeCell ref="I55:J55"/>
    <mergeCell ref="Q54:V54"/>
    <mergeCell ref="R22:Y23"/>
    <mergeCell ref="P20:P21"/>
    <mergeCell ref="N20:O21"/>
    <mergeCell ref="Q20:Q21"/>
    <mergeCell ref="R20:Y21"/>
    <mergeCell ref="A41:E42"/>
    <mergeCell ref="F41:H41"/>
    <mergeCell ref="F42:H42"/>
    <mergeCell ref="A29:E30"/>
    <mergeCell ref="F29:H29"/>
    <mergeCell ref="F39:H39"/>
    <mergeCell ref="F33:H33"/>
    <mergeCell ref="F36:H36"/>
    <mergeCell ref="F38:H38"/>
    <mergeCell ref="A32:E33"/>
    <mergeCell ref="F32:H32"/>
    <mergeCell ref="F35:H35"/>
    <mergeCell ref="A38:E39"/>
    <mergeCell ref="A24:A25"/>
    <mergeCell ref="F30:H30"/>
    <mergeCell ref="B27:D27"/>
    <mergeCell ref="E27:K27"/>
    <mergeCell ref="A26:A27"/>
    <mergeCell ref="P26:P27"/>
    <mergeCell ref="E13:K13"/>
    <mergeCell ref="E12:K12"/>
    <mergeCell ref="B10:D10"/>
    <mergeCell ref="B11:D11"/>
    <mergeCell ref="L13:M13"/>
    <mergeCell ref="E17:K17"/>
    <mergeCell ref="P10:Q11"/>
    <mergeCell ref="P12:Q13"/>
    <mergeCell ref="A14:A15"/>
    <mergeCell ref="B14:D14"/>
    <mergeCell ref="B15:D15"/>
    <mergeCell ref="B12:D12"/>
    <mergeCell ref="A10:A11"/>
    <mergeCell ref="A12:A13"/>
    <mergeCell ref="B13:D13"/>
    <mergeCell ref="N12:O13"/>
    <mergeCell ref="A22:A23"/>
    <mergeCell ref="B22:D22"/>
    <mergeCell ref="A1:Y1"/>
    <mergeCell ref="A2:Y2"/>
    <mergeCell ref="M4:O4"/>
    <mergeCell ref="P4:Y4"/>
    <mergeCell ref="I4:K4"/>
    <mergeCell ref="P7:R7"/>
    <mergeCell ref="S7:Y7"/>
    <mergeCell ref="P6:R6"/>
    <mergeCell ref="S6:X6"/>
    <mergeCell ref="A7:B7"/>
    <mergeCell ref="A4:B4"/>
    <mergeCell ref="C4:H4"/>
    <mergeCell ref="A6:B6"/>
    <mergeCell ref="C7:N7"/>
    <mergeCell ref="C6:N6"/>
    <mergeCell ref="B23:D23"/>
    <mergeCell ref="A16:A17"/>
    <mergeCell ref="B16:D16"/>
    <mergeCell ref="A20:A21"/>
    <mergeCell ref="B20:D20"/>
    <mergeCell ref="B21:D21"/>
    <mergeCell ref="B17:D17"/>
    <mergeCell ref="N16:O17"/>
    <mergeCell ref="N22:O23"/>
    <mergeCell ref="L24:M24"/>
    <mergeCell ref="E14:K14"/>
    <mergeCell ref="E15:K15"/>
    <mergeCell ref="E22:K22"/>
    <mergeCell ref="E23:K23"/>
    <mergeCell ref="E16:K16"/>
    <mergeCell ref="E21:K21"/>
    <mergeCell ref="E20:K20"/>
    <mergeCell ref="L23:M23"/>
    <mergeCell ref="L20:M20"/>
    <mergeCell ref="L21:M21"/>
    <mergeCell ref="L22:M22"/>
    <mergeCell ref="L15:M15"/>
    <mergeCell ref="L17:M17"/>
    <mergeCell ref="L16:M16"/>
  </mergeCells>
  <phoneticPr fontId="2"/>
  <dataValidations count="3">
    <dataValidation imeMode="on" allowBlank="1" showInputMessage="1" showErrorMessage="1" promptTitle="入力方法" prompt="全角で入力してください。" sqref="C4:H4 I38:I39 S6:X6 S7:Y7 E10:K17 C6:N7 E20:K27 I41:I42 I32:I33 I35:I36 I29:I30 P10 P12 P14 P16:P17" xr:uid="{00000000-0002-0000-0100-000000000000}"/>
    <dataValidation imeMode="off" allowBlank="1" showInputMessage="1" showErrorMessage="1" promptTitle="入力方法" prompt="数字を半角で入力してください。" sqref="P44:Q44 V44:W44 L11:M11 L13:M13 L15:M15 L17:M17 L21:M21 L23:M23 L25:M25 L27:M27 Q20:Q27 P4:Y4 J44:K44" xr:uid="{00000000-0002-0000-0100-000001000000}"/>
    <dataValidation allowBlank="1" showErrorMessage="1" sqref="R10 R12 R14 T10 T12 T14" xr:uid="{5F3EBDD9-5556-4C00-B5B8-DA1FEBE04767}"/>
  </dataValidations>
  <printOptions horizontalCentered="1" verticalCentered="1"/>
  <pageMargins left="0.31496062992125984" right="0.31496062992125984" top="0.19685039370078741" bottom="0.19685039370078741" header="0.51181102362204722" footer="0.51181102362204722"/>
  <pageSetup paperSize="9" scale="90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L1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C22" sqref="AC22"/>
    </sheetView>
  </sheetViews>
  <sheetFormatPr defaultRowHeight="13"/>
  <cols>
    <col min="1" max="1" width="7" customWidth="1"/>
    <col min="2" max="37" width="6.26953125" customWidth="1"/>
    <col min="38" max="38" width="6.26953125" bestFit="1" customWidth="1"/>
    <col min="39" max="105" width="3.7265625" customWidth="1"/>
  </cols>
  <sheetData>
    <row r="1" spans="1:38">
      <c r="B1" s="236" t="s">
        <v>58</v>
      </c>
      <c r="C1" s="237"/>
      <c r="D1" s="237"/>
      <c r="E1" s="237"/>
      <c r="F1" s="237"/>
      <c r="G1" s="237"/>
      <c r="H1" s="238"/>
      <c r="I1" s="236" t="s">
        <v>59</v>
      </c>
      <c r="J1" s="237"/>
      <c r="K1" s="237"/>
      <c r="L1" s="237"/>
      <c r="M1" s="237"/>
      <c r="N1" s="236" t="s">
        <v>60</v>
      </c>
      <c r="O1" s="237"/>
      <c r="P1" s="237"/>
      <c r="Q1" s="237"/>
      <c r="R1" s="237"/>
      <c r="S1" s="237"/>
      <c r="T1" s="237"/>
      <c r="U1" s="236" t="s">
        <v>259</v>
      </c>
      <c r="V1" s="237"/>
      <c r="W1" s="238"/>
      <c r="X1" s="236" t="s">
        <v>260</v>
      </c>
      <c r="Y1" s="237"/>
      <c r="Z1" s="238"/>
      <c r="AA1" s="236" t="s">
        <v>261</v>
      </c>
      <c r="AB1" s="237"/>
      <c r="AC1" s="238"/>
      <c r="AD1" s="236" t="s">
        <v>262</v>
      </c>
      <c r="AE1" s="237"/>
      <c r="AF1" s="238"/>
      <c r="AG1" s="236" t="s">
        <v>263</v>
      </c>
      <c r="AH1" s="237"/>
      <c r="AI1" s="238"/>
      <c r="AJ1" s="20"/>
      <c r="AK1" s="20"/>
    </row>
    <row r="2" spans="1:38">
      <c r="A2" s="3" t="s">
        <v>61</v>
      </c>
      <c r="B2" s="22" t="s">
        <v>62</v>
      </c>
      <c r="C2" s="20" t="s">
        <v>63</v>
      </c>
      <c r="D2" s="20" t="s">
        <v>64</v>
      </c>
      <c r="E2" s="20" t="s">
        <v>3</v>
      </c>
      <c r="F2" s="20" t="s">
        <v>2</v>
      </c>
      <c r="G2" s="20" t="s">
        <v>21</v>
      </c>
      <c r="H2" s="20" t="s">
        <v>65</v>
      </c>
      <c r="I2" s="20" t="s">
        <v>66</v>
      </c>
      <c r="J2" s="20" t="s">
        <v>67</v>
      </c>
      <c r="K2" s="20" t="s">
        <v>68</v>
      </c>
      <c r="L2" s="20" t="s">
        <v>69</v>
      </c>
      <c r="M2" s="20" t="s">
        <v>23</v>
      </c>
      <c r="N2" s="20" t="s">
        <v>66</v>
      </c>
      <c r="O2" s="20" t="s">
        <v>67</v>
      </c>
      <c r="P2" s="20" t="s">
        <v>68</v>
      </c>
      <c r="Q2" s="20" t="s">
        <v>33</v>
      </c>
      <c r="R2" s="20" t="s">
        <v>23</v>
      </c>
      <c r="S2" s="20" t="s">
        <v>41</v>
      </c>
      <c r="T2" s="20" t="s">
        <v>70</v>
      </c>
      <c r="U2" s="20" t="s">
        <v>67</v>
      </c>
      <c r="V2" s="20" t="s">
        <v>70</v>
      </c>
      <c r="W2" s="20" t="s">
        <v>71</v>
      </c>
      <c r="X2" s="20" t="s">
        <v>67</v>
      </c>
      <c r="Y2" s="20" t="s">
        <v>70</v>
      </c>
      <c r="Z2" s="20" t="s">
        <v>71</v>
      </c>
      <c r="AA2" s="20" t="s">
        <v>67</v>
      </c>
      <c r="AB2" s="20" t="s">
        <v>70</v>
      </c>
      <c r="AC2" s="20" t="s">
        <v>71</v>
      </c>
      <c r="AD2" s="20" t="s">
        <v>67</v>
      </c>
      <c r="AE2" s="20" t="s">
        <v>70</v>
      </c>
      <c r="AF2" s="20" t="s">
        <v>71</v>
      </c>
      <c r="AG2" s="20" t="s">
        <v>67</v>
      </c>
      <c r="AH2" s="20" t="s">
        <v>70</v>
      </c>
      <c r="AI2" s="20" t="s">
        <v>71</v>
      </c>
      <c r="AJ2" s="20" t="s">
        <v>72</v>
      </c>
      <c r="AK2" s="20" t="s">
        <v>73</v>
      </c>
      <c r="AL2" s="20" t="s">
        <v>272</v>
      </c>
    </row>
    <row r="3" spans="1:38">
      <c r="A3" s="23"/>
      <c r="B3" s="24" t="str">
        <f>IF(参加申込書!AA5="","",参加申込書!AA5)</f>
        <v/>
      </c>
      <c r="C3" s="25" t="str">
        <f>IF(参加申込書!C5="","",参加申込書!C5)</f>
        <v/>
      </c>
      <c r="D3" s="25" t="str">
        <f>IF(参加申込書!C7="","",参加申込書!C7)</f>
        <v/>
      </c>
      <c r="E3" s="25" t="str">
        <f>IF(参加申込書!C8="","",参加申込書!C8)</f>
        <v/>
      </c>
      <c r="F3" s="25" t="str">
        <f>IF(参加申込書!P5="","",参加申込書!P5)</f>
        <v/>
      </c>
      <c r="G3" s="25" t="str">
        <f>IF(参加申込書!S7="","",参加申込書!S7)</f>
        <v/>
      </c>
      <c r="H3" s="26" t="str">
        <f>IF(参加申込書!S8="","",参加申込書!S8)</f>
        <v/>
      </c>
      <c r="I3" s="27" t="str">
        <f>IF(K3="","",1)</f>
        <v/>
      </c>
      <c r="J3" s="24" t="str">
        <f>IF(I3="","",$B$3)</f>
        <v/>
      </c>
      <c r="K3" s="27" t="str">
        <f>IF(参加申込書!E12="","",参加申込書!E12)</f>
        <v/>
      </c>
      <c r="L3" s="27" t="str">
        <f>IF(I3="","",参加申込書!E11)</f>
        <v/>
      </c>
      <c r="M3" s="27" t="str">
        <f>IF(I3="","",参加申込書!L12)</f>
        <v/>
      </c>
      <c r="N3" s="27" t="str">
        <f>IF(P3="","",1)</f>
        <v/>
      </c>
      <c r="O3" s="24" t="str">
        <f>IF(N3="","",$B$3)</f>
        <v/>
      </c>
      <c r="P3" s="27" t="str">
        <f>IF(参加申込書!E24="","",参加申込書!E24)</f>
        <v/>
      </c>
      <c r="Q3" s="27" t="str">
        <f>IF(N3="","",参加申込書!E23)</f>
        <v/>
      </c>
      <c r="R3" s="27" t="str">
        <f>IF(N3="","",参加申込書!L24)</f>
        <v/>
      </c>
      <c r="S3" s="27" t="str">
        <f>IF(データシート!N3="","",参加申込書!Q23)</f>
        <v/>
      </c>
      <c r="T3" s="27" t="str">
        <f>IF(データシート!N3="","",参加申込書!R23)</f>
        <v/>
      </c>
      <c r="U3" s="24" t="str">
        <f>IF(V3="","",B3)</f>
        <v/>
      </c>
      <c r="V3" s="25" t="str">
        <f>IF(参加申込書!I35="","",参加申込書!I35)</f>
        <v/>
      </c>
      <c r="W3" s="25" t="str">
        <f>IF(U3="","",参加申込書!I34)</f>
        <v/>
      </c>
      <c r="X3" s="28" t="str">
        <f>IF(Y3="","",B3)</f>
        <v/>
      </c>
      <c r="Y3" s="29" t="str">
        <f>IF(参加申込書!I38="","",参加申込書!I38)</f>
        <v/>
      </c>
      <c r="Z3" s="25" t="str">
        <f>IF(X3="","",参加申込書!I37)</f>
        <v/>
      </c>
      <c r="AA3" s="24" t="str">
        <f>IF(AB3="","",B3)</f>
        <v/>
      </c>
      <c r="AB3" s="25" t="str">
        <f>IF(参加申込書!I41="","",参加申込書!I41)</f>
        <v/>
      </c>
      <c r="AC3" s="25" t="str">
        <f>IF(AA3="","",参加申込書!I40)</f>
        <v/>
      </c>
      <c r="AD3" s="28" t="str">
        <f>IF(AE3="","",B3)</f>
        <v/>
      </c>
      <c r="AE3" s="29" t="str">
        <f>IF(参加申込書!I44="","",参加申込書!I44)</f>
        <v/>
      </c>
      <c r="AF3" s="25" t="str">
        <f>IF(AD3="","",参加申込書!I43)</f>
        <v/>
      </c>
      <c r="AG3" s="28" t="str">
        <f>IF(AH3="","",B3)</f>
        <v/>
      </c>
      <c r="AH3" s="29" t="str">
        <f>IF(参加申込書!I47="","",参加申込書!I47)</f>
        <v/>
      </c>
      <c r="AI3" s="25" t="str">
        <f>IF(AG3="","",参加申込書!I46)</f>
        <v/>
      </c>
      <c r="AJ3" s="25" t="str">
        <f>IF(参加申込書!J49="","",参加申込書!J49)</f>
        <v/>
      </c>
      <c r="AK3" s="25" t="str">
        <f>IF(参加申込書!P49="","",参加申込書!P49)</f>
        <v/>
      </c>
      <c r="AL3" s="25" t="str">
        <f>IF(参加申込書!V49="","",参加申込書!V49)</f>
        <v/>
      </c>
    </row>
    <row r="4" spans="1:38">
      <c r="A4" s="30"/>
      <c r="B4" s="18"/>
      <c r="I4" s="31" t="str">
        <f>IF(K4="","",2)</f>
        <v/>
      </c>
      <c r="J4" s="32" t="str">
        <f>IF(I4="","",$B$3)</f>
        <v/>
      </c>
      <c r="K4" s="31" t="str">
        <f>IF(参加申込書!E14="","",参加申込書!E14)</f>
        <v/>
      </c>
      <c r="L4" s="31" t="str">
        <f>IF(I4="","",参加申込書!E13)</f>
        <v/>
      </c>
      <c r="M4" s="31" t="str">
        <f>IF(I4="","",参加申込書!L14)</f>
        <v/>
      </c>
      <c r="N4" s="31" t="str">
        <f>IF(P4="","",2)</f>
        <v/>
      </c>
      <c r="O4" s="24" t="str">
        <f>IF(N4="","",$B$3)</f>
        <v/>
      </c>
      <c r="P4" s="31" t="str">
        <f>IF(参加申込書!E26="","",参加申込書!E26)</f>
        <v/>
      </c>
      <c r="Q4" s="31" t="str">
        <f>IF(N4="","",参加申込書!E25)</f>
        <v/>
      </c>
      <c r="R4" s="31" t="str">
        <f>IF(N4="","",参加申込書!L26)</f>
        <v/>
      </c>
      <c r="S4" s="31" t="str">
        <f>IF(データシート!N4="","",参加申込書!Q25)</f>
        <v/>
      </c>
      <c r="T4" s="31" t="str">
        <f>IF(データシート!N4="","",参加申込書!R25)</f>
        <v/>
      </c>
      <c r="U4" s="33"/>
      <c r="V4" s="34"/>
      <c r="W4" s="34"/>
      <c r="AA4" s="33"/>
      <c r="AB4" s="34"/>
      <c r="AC4" s="34"/>
    </row>
    <row r="5" spans="1:38">
      <c r="A5" s="30"/>
      <c r="B5" s="18"/>
      <c r="I5" s="31" t="str">
        <f>IF(K5="","",3)</f>
        <v/>
      </c>
      <c r="J5" s="32" t="str">
        <f>IF(I5="","",$B$3)</f>
        <v/>
      </c>
      <c r="K5" s="31" t="str">
        <f>IF(参加申込書!E16="","",参加申込書!E16)</f>
        <v/>
      </c>
      <c r="L5" s="31" t="str">
        <f>IF(I5="","",参加申込書!E15)</f>
        <v/>
      </c>
      <c r="M5" s="31" t="str">
        <f>IF(I5="","",参加申込書!L16)</f>
        <v/>
      </c>
      <c r="N5" s="31" t="str">
        <f>IF(P5="","",3)</f>
        <v/>
      </c>
      <c r="O5" s="24" t="str">
        <f>IF(N5="","",$B$3)</f>
        <v/>
      </c>
      <c r="P5" s="31" t="str">
        <f>IF(参加申込書!E28="","",参加申込書!E28)</f>
        <v/>
      </c>
      <c r="Q5" s="31" t="str">
        <f>IF(N5="","",参加申込書!E27)</f>
        <v/>
      </c>
      <c r="R5" s="31" t="str">
        <f>IF(N5="","",参加申込書!L28)</f>
        <v/>
      </c>
      <c r="S5" s="31" t="str">
        <f>IF(データシート!N5="","",参加申込書!Q27)</f>
        <v/>
      </c>
      <c r="T5" s="31" t="str">
        <f>IF(データシート!N5="","",参加申込書!R27)</f>
        <v/>
      </c>
      <c r="U5" s="35"/>
      <c r="AA5" s="35"/>
    </row>
    <row r="6" spans="1:38">
      <c r="A6" s="30"/>
      <c r="B6" s="18"/>
      <c r="I6" s="31" t="str">
        <f>IF(K6="","",4)</f>
        <v/>
      </c>
      <c r="J6" s="32" t="str">
        <f>IF(I6="","",$B$3)</f>
        <v/>
      </c>
      <c r="K6" s="31" t="str">
        <f>IF(参加申込書!E18="","",参加申込書!E18)</f>
        <v/>
      </c>
      <c r="L6" s="31" t="str">
        <f>IF(I6="","",参加申込書!E17)</f>
        <v/>
      </c>
      <c r="M6" s="31" t="str">
        <f>IF(I6="","",参加申込書!L18)</f>
        <v/>
      </c>
      <c r="N6" s="31" t="str">
        <f>IF(P6="","",4)</f>
        <v/>
      </c>
      <c r="O6" s="24" t="str">
        <f>IF(N6="","",$B$3)</f>
        <v/>
      </c>
      <c r="P6" s="31" t="str">
        <f>IF(参加申込書!E30="","",参加申込書!E30)</f>
        <v/>
      </c>
      <c r="Q6" s="31" t="str">
        <f>IF(N6="","",参加申込書!E29)</f>
        <v/>
      </c>
      <c r="R6" s="31" t="str">
        <f>IF(N6="","",参加申込書!L30)</f>
        <v/>
      </c>
      <c r="S6" s="31" t="str">
        <f>IF(データシート!N6="","",参加申込書!Q29)</f>
        <v/>
      </c>
      <c r="T6" s="31" t="str">
        <f>IF(データシート!N6="","",参加申込書!R29)</f>
        <v/>
      </c>
      <c r="U6" s="35"/>
      <c r="AA6" s="35"/>
    </row>
    <row r="7" spans="1:38">
      <c r="I7" s="66" t="str">
        <f>IF(K7="","","Trial")</f>
        <v/>
      </c>
      <c r="J7" s="66" t="str">
        <f>IF(I7="","",$B$3)</f>
        <v/>
      </c>
      <c r="K7" s="66" t="str">
        <f>IF(参加申込書!E20="","",参加申込書!E20)</f>
        <v/>
      </c>
      <c r="L7" s="66" t="str">
        <f>IF(I7="","",参加申込書!E19)</f>
        <v/>
      </c>
      <c r="M7" s="66" t="str">
        <f>IF(I7="","",参加申込書!L20)</f>
        <v/>
      </c>
      <c r="N7" s="66" t="str">
        <f>IF(P7="","","Trial")</f>
        <v/>
      </c>
      <c r="O7" s="67" t="str">
        <f>IF(N7="","",$B$3)</f>
        <v/>
      </c>
      <c r="P7" s="66" t="str">
        <f>IF(参加申込書!E32="","",参加申込書!E32)</f>
        <v/>
      </c>
      <c r="Q7" s="66" t="str">
        <f>IF(N7="","",参加申込書!E31)</f>
        <v/>
      </c>
      <c r="R7" s="66" t="str">
        <f>IF(N7="","",参加申込書!L32)</f>
        <v/>
      </c>
      <c r="S7" s="66" t="str">
        <f>IF(データシート!N7="","",参加申込書!Q31)</f>
        <v/>
      </c>
      <c r="T7" s="66" t="str">
        <f>IF(データシート!N7="","",参加申込書!R31)</f>
        <v/>
      </c>
    </row>
    <row r="11" spans="1:38" ht="30">
      <c r="C11" s="64" t="s">
        <v>294</v>
      </c>
    </row>
  </sheetData>
  <sheetProtection algorithmName="SHA-512" hashValue="QYrqorYc5gALg2yKGofwV+qvahhjIiDtOBzjOungt662s5h8Tl9SlsGA0fPBfORDREVWiq9KSsvdc/GKx9JrTw==" saltValue="DaUX13vSpbdQ2OznnU6Zvw==" spinCount="100000" sheet="1" objects="1" scenarios="1"/>
  <mergeCells count="8">
    <mergeCell ref="AD1:AF1"/>
    <mergeCell ref="AG1:AI1"/>
    <mergeCell ref="B1:H1"/>
    <mergeCell ref="I1:M1"/>
    <mergeCell ref="N1:T1"/>
    <mergeCell ref="U1:W1"/>
    <mergeCell ref="X1:Z1"/>
    <mergeCell ref="AA1:AC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参加申込書（見本）</vt:lpstr>
      <vt:lpstr>データシート</vt:lpstr>
      <vt:lpstr>参加申込書!Print_Area</vt:lpstr>
      <vt:lpstr>'参加申込書（見本）'!Print_Area</vt:lpstr>
    </vt:vector>
  </TitlesOfParts>
  <Company>とわの森三愛高校　放送部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秀明</dc:creator>
  <cp:lastModifiedBy>事務局 石狩支部放送専門部</cp:lastModifiedBy>
  <cp:lastPrinted>2024-04-23T04:38:58Z</cp:lastPrinted>
  <dcterms:created xsi:type="dcterms:W3CDTF">2006-04-11T11:18:08Z</dcterms:created>
  <dcterms:modified xsi:type="dcterms:W3CDTF">2026-04-23T00:20:03Z</dcterms:modified>
</cp:coreProperties>
</file>